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" windowWidth="16608" windowHeight="8580"/>
  </bookViews>
  <sheets>
    <sheet name="Dft FNWL Summary" sheetId="1" r:id="rId1"/>
  </sheets>
  <definedNames>
    <definedName name="_xlnm.Print_Area" localSheetId="0">'Dft FNWL Summary'!$A$1:$AK$64</definedName>
  </definedNames>
  <calcPr calcId="145621"/>
</workbook>
</file>

<file path=xl/calcChain.xml><?xml version="1.0" encoding="utf-8"?>
<calcChain xmlns="http://schemas.openxmlformats.org/spreadsheetml/2006/main">
  <c r="F59" i="1" l="1"/>
  <c r="E59" i="1"/>
  <c r="D58" i="1"/>
  <c r="D62" i="1" l="1"/>
  <c r="F62" i="1" s="1"/>
  <c r="D56" i="1"/>
</calcChain>
</file>

<file path=xl/sharedStrings.xml><?xml version="1.0" encoding="utf-8"?>
<sst xmlns="http://schemas.openxmlformats.org/spreadsheetml/2006/main" count="107" uniqueCount="56">
  <si>
    <t>October 31, 2016 FNWL - Economic Zones</t>
  </si>
  <si>
    <t>Total THLB Area (ha)</t>
  </si>
  <si>
    <t>Total THLB Vol (m3)</t>
  </si>
  <si>
    <t>Slope 0-30 %</t>
  </si>
  <si>
    <t>Slope 31-69 %</t>
  </si>
  <si>
    <t>&gt; 69%</t>
  </si>
  <si>
    <t>Slope THLB Area (ha)</t>
  </si>
  <si>
    <t>THLB Volume (m3)</t>
  </si>
  <si>
    <t>Slope THLB Volume m3</t>
  </si>
  <si>
    <t xml:space="preserve">Slope THLB Volume </t>
  </si>
  <si>
    <t>Slope THLB Volume</t>
  </si>
  <si>
    <t>CFLB Area (ha)</t>
  </si>
  <si>
    <t>FIR</t>
  </si>
  <si>
    <t>CEDAR</t>
  </si>
  <si>
    <t>HEMLOCK</t>
  </si>
  <si>
    <t>BALSAM</t>
  </si>
  <si>
    <t>PINE</t>
  </si>
  <si>
    <t>SPRUCE</t>
  </si>
  <si>
    <t>CYPRESS</t>
  </si>
  <si>
    <t>DECIDUOUS</t>
  </si>
  <si>
    <r>
      <t>CFLB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</si>
  <si>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THLBAREA</t>
  </si>
  <si>
    <t>THLB_RVTOT</t>
  </si>
  <si>
    <t>Sum of THLBAREA</t>
  </si>
  <si>
    <t>Sum of THLB_RVTOT</t>
  </si>
  <si>
    <t>Chawathil First Nation</t>
  </si>
  <si>
    <t>Medium</t>
  </si>
  <si>
    <t>41-140 Years</t>
  </si>
  <si>
    <t>141+ Years</t>
  </si>
  <si>
    <t>Medium Total</t>
  </si>
  <si>
    <t>Good</t>
  </si>
  <si>
    <t>Good Total</t>
  </si>
  <si>
    <t>Leqamel First Nation</t>
  </si>
  <si>
    <t>Leqamel First Nation Total</t>
  </si>
  <si>
    <t>Matsqui First Nation</t>
  </si>
  <si>
    <t>Matsqui First Nation Total</t>
  </si>
  <si>
    <t>Grand Total</t>
  </si>
  <si>
    <t>Est Annual Yield (m3/yr)</t>
  </si>
  <si>
    <t>Chawathil FNWL Total</t>
  </si>
  <si>
    <t>TBD</t>
  </si>
  <si>
    <t>Potential BCTS Reserve Volume</t>
  </si>
  <si>
    <t>Total Bill 28 FN allocation</t>
  </si>
  <si>
    <t xml:space="preserve">Hem Valley Resort CRA </t>
  </si>
  <si>
    <t>Check</t>
  </si>
  <si>
    <t>Katzie-Kwantlen First Nations</t>
  </si>
  <si>
    <t>Douglas FNWL Total</t>
  </si>
  <si>
    <t>K-K FNWL Total</t>
  </si>
  <si>
    <t>Sts'ailes First Nation</t>
  </si>
  <si>
    <t>Sts'ailes FNWL Total</t>
  </si>
  <si>
    <t>Ts'elxweyeqw Tribe</t>
  </si>
  <si>
    <t>Yale First Nation</t>
  </si>
  <si>
    <t>Yale FNWL Total</t>
  </si>
  <si>
    <t>Ts'elxweyeqw FNWL Total</t>
  </si>
  <si>
    <t>XA'XTSA First Nation</t>
  </si>
  <si>
    <t>Chilliwack River Valley deficit</t>
  </si>
  <si>
    <t>Volumes still to be reconciled: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</si>
</sst>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double">
        <color auto="1"/>
      </right>
      <top/>
      <bottom style="thin">
        <color theme="4" tint="0.39997558519241921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double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double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double">
        <color auto="1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double">
        <color auto="1"/>
      </right>
      <top style="thin">
        <color theme="4"/>
      </top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8" borderId="13" xfId="0" applyFont="1" applyFill="1" applyBorder="1" applyAlignment="1">
      <alignment horizontal="center" vertical="center"/>
    </xf>
    <xf numFmtId="0" fontId="0" fillId="8" borderId="11" xfId="0" applyFont="1" applyFill="1" applyBorder="1" applyAlignment="1">
      <alignment horizontal="center" vertical="center"/>
    </xf>
    <xf numFmtId="0" fontId="0" fillId="8" borderId="14" xfId="0" applyFont="1" applyFill="1" applyBorder="1" applyAlignment="1">
      <alignment horizontal="center" vertical="center"/>
    </xf>
    <xf numFmtId="0" fontId="0" fillId="9" borderId="11" xfId="0" applyFont="1" applyFill="1" applyBorder="1" applyAlignment="1">
      <alignment horizontal="center" vertical="center"/>
    </xf>
    <xf numFmtId="0" fontId="0" fillId="10" borderId="11" xfId="0" applyFont="1" applyFill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 vertical="center"/>
    </xf>
    <xf numFmtId="3" fontId="0" fillId="0" borderId="16" xfId="0" applyNumberFormat="1" applyFont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left" indent="1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0" fontId="0" fillId="7" borderId="22" xfId="0" applyFont="1" applyFill="1" applyBorder="1" applyAlignment="1">
      <alignment horizontal="left"/>
    </xf>
    <xf numFmtId="3" fontId="0" fillId="7" borderId="23" xfId="0" applyNumberFormat="1" applyFont="1" applyFill="1" applyBorder="1" applyAlignment="1">
      <alignment horizontal="center" vertical="center"/>
    </xf>
    <xf numFmtId="3" fontId="0" fillId="7" borderId="24" xfId="0" applyNumberFormat="1" applyFont="1" applyFill="1" applyBorder="1" applyAlignment="1">
      <alignment horizontal="center" vertical="center"/>
    </xf>
    <xf numFmtId="3" fontId="0" fillId="11" borderId="23" xfId="0" applyNumberFormat="1" applyFont="1" applyFill="1" applyBorder="1" applyAlignment="1">
      <alignment horizontal="center" vertical="center"/>
    </xf>
    <xf numFmtId="3" fontId="0" fillId="11" borderId="24" xfId="0" applyNumberFormat="1" applyFont="1" applyFill="1" applyBorder="1" applyAlignment="1">
      <alignment horizontal="center" vertical="center"/>
    </xf>
    <xf numFmtId="3" fontId="1" fillId="12" borderId="25" xfId="0" applyNumberFormat="1" applyFont="1" applyFill="1" applyBorder="1" applyAlignment="1">
      <alignment horizontal="center" vertical="center"/>
    </xf>
    <xf numFmtId="3" fontId="1" fillId="12" borderId="26" xfId="0" applyNumberFormat="1" applyFont="1" applyFill="1" applyBorder="1" applyAlignment="1">
      <alignment horizontal="center" vertical="center"/>
    </xf>
    <xf numFmtId="0" fontId="1" fillId="0" borderId="0" xfId="0" applyFont="1"/>
    <xf numFmtId="3" fontId="0" fillId="0" borderId="0" xfId="0" applyNumberFormat="1"/>
    <xf numFmtId="0" fontId="0" fillId="0" borderId="28" xfId="0" applyBorder="1"/>
    <xf numFmtId="0" fontId="0" fillId="0" borderId="30" xfId="0" applyBorder="1"/>
    <xf numFmtId="3" fontId="1" fillId="0" borderId="31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29" xfId="0" applyFont="1" applyBorder="1"/>
    <xf numFmtId="0" fontId="1" fillId="0" borderId="30" xfId="0" applyFont="1" applyBorder="1"/>
    <xf numFmtId="3" fontId="1" fillId="0" borderId="0" xfId="0" applyNumberFormat="1" applyFont="1" applyBorder="1" applyAlignment="1">
      <alignment horizontal="center"/>
    </xf>
    <xf numFmtId="0" fontId="0" fillId="7" borderId="32" xfId="0" applyFont="1" applyFill="1" applyBorder="1" applyAlignment="1">
      <alignment horizontal="left"/>
    </xf>
    <xf numFmtId="3" fontId="0" fillId="7" borderId="33" xfId="0" applyNumberFormat="1" applyFont="1" applyFill="1" applyBorder="1" applyAlignment="1">
      <alignment horizontal="center" vertical="center"/>
    </xf>
    <xf numFmtId="3" fontId="0" fillId="7" borderId="34" xfId="0" applyNumberFormat="1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left"/>
    </xf>
    <xf numFmtId="3" fontId="1" fillId="12" borderId="28" xfId="0" applyNumberFormat="1" applyFont="1" applyFill="1" applyBorder="1" applyAlignment="1">
      <alignment horizontal="center" vertical="center"/>
    </xf>
    <xf numFmtId="3" fontId="1" fillId="12" borderId="9" xfId="0" applyNumberFormat="1" applyFont="1" applyFill="1" applyBorder="1" applyAlignment="1">
      <alignment horizontal="center" vertical="center"/>
    </xf>
    <xf numFmtId="0" fontId="0" fillId="11" borderId="29" xfId="0" applyFont="1" applyFill="1" applyBorder="1"/>
    <xf numFmtId="0" fontId="0" fillId="11" borderId="30" xfId="0" applyFill="1" applyBorder="1"/>
    <xf numFmtId="0" fontId="0" fillId="11" borderId="31" xfId="0" applyFill="1" applyBorder="1"/>
    <xf numFmtId="0" fontId="1" fillId="0" borderId="27" xfId="0" applyFont="1" applyBorder="1"/>
    <xf numFmtId="0" fontId="1" fillId="0" borderId="28" xfId="0" applyFont="1" applyBorder="1"/>
    <xf numFmtId="3" fontId="1" fillId="0" borderId="9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0" fillId="0" borderId="36" xfId="0" applyFont="1" applyBorder="1" applyAlignment="1">
      <alignment horizontal="left" indent="1"/>
    </xf>
    <xf numFmtId="0" fontId="0" fillId="0" borderId="36" xfId="0" applyFont="1" applyBorder="1" applyAlignment="1">
      <alignment horizontal="left" indent="2"/>
    </xf>
    <xf numFmtId="0" fontId="1" fillId="0" borderId="36" xfId="0" applyFont="1" applyBorder="1"/>
    <xf numFmtId="0" fontId="1" fillId="0" borderId="35" xfId="0" applyFont="1" applyBorder="1" applyAlignment="1">
      <alignment horizontal="left"/>
    </xf>
    <xf numFmtId="3" fontId="0" fillId="10" borderId="10" xfId="0" applyNumberFormat="1" applyFont="1" applyFill="1" applyBorder="1" applyAlignment="1">
      <alignment horizontal="center" vertical="center" wrapText="1"/>
    </xf>
    <xf numFmtId="3" fontId="0" fillId="10" borderId="1" xfId="0" applyNumberFormat="1" applyFont="1" applyFill="1" applyBorder="1" applyAlignment="1">
      <alignment horizontal="center" vertical="center" wrapText="1"/>
    </xf>
    <xf numFmtId="3" fontId="0" fillId="10" borderId="11" xfId="0" applyNumberFormat="1" applyFont="1" applyFill="1" applyBorder="1" applyAlignment="1">
      <alignment horizontal="center" vertical="center" wrapText="1"/>
    </xf>
    <xf numFmtId="3" fontId="0" fillId="10" borderId="2" xfId="0" applyNumberFormat="1" applyFill="1" applyBorder="1" applyAlignment="1">
      <alignment horizontal="center" vertical="center" wrapText="1"/>
    </xf>
    <xf numFmtId="3" fontId="0" fillId="10" borderId="12" xfId="0" applyNumberFormat="1" applyFont="1" applyFill="1" applyBorder="1" applyAlignment="1">
      <alignment horizontal="center" vertical="center" wrapText="1"/>
    </xf>
    <xf numFmtId="9" fontId="0" fillId="6" borderId="6" xfId="0" applyNumberForma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3" fontId="0" fillId="8" borderId="9" xfId="0" applyNumberFormat="1" applyFont="1" applyFill="1" applyBorder="1" applyAlignment="1">
      <alignment horizontal="center" vertical="center" wrapText="1"/>
    </xf>
    <xf numFmtId="3" fontId="0" fillId="8" borderId="13" xfId="0" applyNumberFormat="1" applyFont="1" applyFill="1" applyBorder="1" applyAlignment="1">
      <alignment horizontal="center" vertical="center" wrapText="1"/>
    </xf>
    <xf numFmtId="3" fontId="0" fillId="8" borderId="5" xfId="0" applyNumberFormat="1" applyFont="1" applyFill="1" applyBorder="1" applyAlignment="1">
      <alignment horizontal="center" vertical="center" wrapText="1"/>
    </xf>
    <xf numFmtId="3" fontId="0" fillId="8" borderId="10" xfId="0" applyNumberFormat="1" applyFont="1" applyFill="1" applyBorder="1" applyAlignment="1">
      <alignment horizontal="center" vertical="center" wrapText="1"/>
    </xf>
    <xf numFmtId="3" fontId="0" fillId="8" borderId="6" xfId="0" applyNumberFormat="1" applyFont="1" applyFill="1" applyBorder="1" applyAlignment="1">
      <alignment horizontal="center" vertical="center" wrapText="1"/>
    </xf>
    <xf numFmtId="3" fontId="0" fillId="8" borderId="1" xfId="0" applyNumberFormat="1" applyFill="1" applyBorder="1" applyAlignment="1">
      <alignment horizontal="center" vertical="center" wrapText="1"/>
    </xf>
    <xf numFmtId="3" fontId="0" fillId="8" borderId="11" xfId="0" applyNumberFormat="1" applyFont="1" applyFill="1" applyBorder="1" applyAlignment="1">
      <alignment horizontal="center" vertical="center" wrapText="1"/>
    </xf>
    <xf numFmtId="3" fontId="0" fillId="8" borderId="2" xfId="0" applyNumberFormat="1" applyFill="1" applyBorder="1" applyAlignment="1">
      <alignment horizontal="center" vertical="center" wrapText="1"/>
    </xf>
    <xf numFmtId="3" fontId="0" fillId="8" borderId="12" xfId="0" applyNumberFormat="1" applyFill="1" applyBorder="1" applyAlignment="1">
      <alignment horizontal="center" vertical="center" wrapText="1"/>
    </xf>
    <xf numFmtId="3" fontId="0" fillId="9" borderId="9" xfId="0" applyNumberFormat="1" applyFont="1" applyFill="1" applyBorder="1" applyAlignment="1">
      <alignment horizontal="center" vertical="center" wrapText="1"/>
    </xf>
    <xf numFmtId="3" fontId="0" fillId="9" borderId="13" xfId="0" applyNumberFormat="1" applyFont="1" applyFill="1" applyBorder="1" applyAlignment="1">
      <alignment horizontal="center" vertical="center" wrapText="1"/>
    </xf>
    <xf numFmtId="3" fontId="0" fillId="9" borderId="10" xfId="0" applyNumberFormat="1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 wrapText="1"/>
    </xf>
    <xf numFmtId="3" fontId="0" fillId="9" borderId="11" xfId="0" applyNumberFormat="1" applyFont="1" applyFill="1" applyBorder="1" applyAlignment="1">
      <alignment horizontal="center" vertical="center" wrapText="1"/>
    </xf>
    <xf numFmtId="3" fontId="0" fillId="9" borderId="2" xfId="0" applyNumberFormat="1" applyFill="1" applyBorder="1" applyAlignment="1">
      <alignment horizontal="center" vertical="center" wrapText="1"/>
    </xf>
    <xf numFmtId="3" fontId="0" fillId="9" borderId="12" xfId="0" applyNumberFormat="1" applyFont="1" applyFill="1" applyBorder="1" applyAlignment="1">
      <alignment horizontal="center" vertical="center" wrapText="1"/>
    </xf>
    <xf numFmtId="3" fontId="0" fillId="10" borderId="9" xfId="0" applyNumberFormat="1" applyFont="1" applyFill="1" applyBorder="1" applyAlignment="1">
      <alignment horizontal="center" vertical="center" wrapText="1"/>
    </xf>
    <xf numFmtId="3" fontId="0" fillId="10" borderId="13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7" borderId="8" xfId="0" applyNumberFormat="1" applyFill="1" applyBorder="1" applyAlignment="1">
      <alignment horizontal="center" vertical="center" wrapText="1"/>
    </xf>
    <xf numFmtId="3" fontId="0" fillId="7" borderId="1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4"/>
  <sheetViews>
    <sheetView tabSelected="1" view="pageLayout" zoomScale="37" zoomScaleNormal="80" zoomScalePageLayoutView="37" workbookViewId="0">
      <selection sqref="A1:AK64"/>
    </sheetView>
  </sheetViews>
  <sheetFormatPr defaultRowHeight="14.4" x14ac:dyDescent="0.3"/>
  <cols>
    <col min="1" max="1" width="30.5546875" customWidth="1"/>
    <col min="2" max="2" width="9.33203125" bestFit="1" customWidth="1"/>
    <col min="3" max="3" width="12.109375" customWidth="1"/>
    <col min="4" max="4" width="12" customWidth="1"/>
    <col min="5" max="5" width="10.88671875" customWidth="1"/>
    <col min="6" max="6" width="9.88671875" bestFit="1" customWidth="1"/>
    <col min="7" max="7" width="8.109375" bestFit="1" customWidth="1"/>
    <col min="8" max="8" width="9.6640625" bestFit="1" customWidth="1"/>
    <col min="9" max="9" width="8.44140625" bestFit="1" customWidth="1"/>
    <col min="10" max="10" width="6" bestFit="1" customWidth="1"/>
    <col min="11" max="11" width="7.88671875" bestFit="1" customWidth="1"/>
    <col min="12" max="12" width="8.5546875" bestFit="1" customWidth="1"/>
    <col min="13" max="13" width="11.44140625" bestFit="1" customWidth="1"/>
    <col min="14" max="14" width="11.5546875" customWidth="1"/>
    <col min="15" max="15" width="2" customWidth="1"/>
    <col min="16" max="16" width="10.21875" customWidth="1"/>
    <col min="17" max="17" width="9.88671875" bestFit="1" customWidth="1"/>
    <col min="18" max="18" width="8.109375" bestFit="1" customWidth="1"/>
    <col min="19" max="19" width="9.6640625" bestFit="1" customWidth="1"/>
    <col min="20" max="20" width="9.88671875" bestFit="1" customWidth="1"/>
    <col min="21" max="21" width="6.6640625" bestFit="1" customWidth="1"/>
    <col min="22" max="22" width="7.88671875" bestFit="1" customWidth="1"/>
    <col min="23" max="23" width="8.5546875" bestFit="1" customWidth="1"/>
    <col min="24" max="24" width="11.44140625" bestFit="1" customWidth="1"/>
    <col min="25" max="25" width="13.5546875" customWidth="1"/>
    <col min="26" max="26" width="2.6640625" customWidth="1"/>
    <col min="27" max="27" width="11.33203125" customWidth="1"/>
    <col min="28" max="28" width="9.88671875" bestFit="1" customWidth="1"/>
    <col min="29" max="29" width="8.109375" bestFit="1" customWidth="1"/>
    <col min="30" max="30" width="9.6640625" bestFit="1" customWidth="1"/>
    <col min="31" max="31" width="9.33203125" bestFit="1" customWidth="1"/>
    <col min="32" max="32" width="6" bestFit="1" customWidth="1"/>
    <col min="33" max="33" width="7.88671875" bestFit="1" customWidth="1"/>
    <col min="34" max="34" width="8.5546875" bestFit="1" customWidth="1"/>
    <col min="35" max="35" width="11.44140625" bestFit="1" customWidth="1"/>
    <col min="36" max="36" width="12.6640625" customWidth="1"/>
    <col min="37" max="37" width="2.33203125" customWidth="1"/>
  </cols>
  <sheetData>
    <row r="1" spans="1:37" ht="15" customHeight="1" x14ac:dyDescent="0.3">
      <c r="A1" s="78" t="s">
        <v>0</v>
      </c>
      <c r="B1" s="81" t="s">
        <v>1</v>
      </c>
      <c r="C1" s="81" t="s">
        <v>2</v>
      </c>
      <c r="D1" s="84" t="s">
        <v>37</v>
      </c>
      <c r="E1" s="87" t="s">
        <v>3</v>
      </c>
      <c r="F1" s="87"/>
      <c r="G1" s="87"/>
      <c r="H1" s="87"/>
      <c r="I1" s="87"/>
      <c r="J1" s="87"/>
      <c r="K1" s="87"/>
      <c r="L1" s="87"/>
      <c r="M1" s="87"/>
      <c r="N1" s="87"/>
      <c r="O1" s="88"/>
      <c r="P1" s="76" t="s">
        <v>4</v>
      </c>
      <c r="Q1" s="76"/>
      <c r="R1" s="76"/>
      <c r="S1" s="76"/>
      <c r="T1" s="76"/>
      <c r="U1" s="76"/>
      <c r="V1" s="76"/>
      <c r="W1" s="76"/>
      <c r="X1" s="76"/>
      <c r="Y1" s="76"/>
      <c r="Z1" s="77"/>
      <c r="AA1" s="55" t="s">
        <v>5</v>
      </c>
      <c r="AB1" s="56"/>
      <c r="AC1" s="56"/>
      <c r="AD1" s="56"/>
      <c r="AE1" s="56"/>
      <c r="AF1" s="56"/>
      <c r="AG1" s="56"/>
      <c r="AH1" s="56"/>
      <c r="AI1" s="56"/>
      <c r="AJ1" s="56"/>
      <c r="AK1" s="57"/>
    </row>
    <row r="2" spans="1:37" ht="15" customHeight="1" x14ac:dyDescent="0.3">
      <c r="A2" s="79"/>
      <c r="B2" s="82"/>
      <c r="C2" s="82"/>
      <c r="D2" s="85"/>
      <c r="E2" s="58" t="s">
        <v>6</v>
      </c>
      <c r="F2" s="60" t="s">
        <v>7</v>
      </c>
      <c r="G2" s="61"/>
      <c r="H2" s="61"/>
      <c r="I2" s="61"/>
      <c r="J2" s="61"/>
      <c r="K2" s="61"/>
      <c r="L2" s="61"/>
      <c r="M2" s="62"/>
      <c r="N2" s="63" t="s">
        <v>8</v>
      </c>
      <c r="O2" s="65"/>
      <c r="P2" s="67" t="s">
        <v>6</v>
      </c>
      <c r="Q2" s="69" t="s">
        <v>7</v>
      </c>
      <c r="R2" s="69"/>
      <c r="S2" s="69"/>
      <c r="T2" s="69"/>
      <c r="U2" s="69"/>
      <c r="V2" s="69"/>
      <c r="W2" s="69"/>
      <c r="X2" s="69"/>
      <c r="Y2" s="70" t="s">
        <v>9</v>
      </c>
      <c r="Z2" s="72"/>
      <c r="AA2" s="74" t="s">
        <v>6</v>
      </c>
      <c r="AB2" s="50" t="s">
        <v>7</v>
      </c>
      <c r="AC2" s="50"/>
      <c r="AD2" s="50"/>
      <c r="AE2" s="50"/>
      <c r="AF2" s="50"/>
      <c r="AG2" s="50"/>
      <c r="AH2" s="50"/>
      <c r="AI2" s="50"/>
      <c r="AJ2" s="51" t="s">
        <v>10</v>
      </c>
      <c r="AK2" s="53"/>
    </row>
    <row r="3" spans="1:37" ht="15" thickBot="1" x14ac:dyDescent="0.35">
      <c r="A3" s="80"/>
      <c r="B3" s="83"/>
      <c r="C3" s="83"/>
      <c r="D3" s="86"/>
      <c r="E3" s="59" t="s">
        <v>11</v>
      </c>
      <c r="F3" s="1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3" t="s">
        <v>19</v>
      </c>
      <c r="N3" s="64" t="s">
        <v>20</v>
      </c>
      <c r="O3" s="66"/>
      <c r="P3" s="68" t="s">
        <v>21</v>
      </c>
      <c r="Q3" s="4" t="s">
        <v>12</v>
      </c>
      <c r="R3" s="4" t="s">
        <v>13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71" t="s">
        <v>22</v>
      </c>
      <c r="Z3" s="73"/>
      <c r="AA3" s="75" t="s">
        <v>23</v>
      </c>
      <c r="AB3" s="5" t="s">
        <v>12</v>
      </c>
      <c r="AC3" s="5" t="s">
        <v>13</v>
      </c>
      <c r="AD3" s="5" t="s">
        <v>14</v>
      </c>
      <c r="AE3" s="5" t="s">
        <v>15</v>
      </c>
      <c r="AF3" s="5" t="s">
        <v>16</v>
      </c>
      <c r="AG3" s="5" t="s">
        <v>17</v>
      </c>
      <c r="AH3" s="5" t="s">
        <v>18</v>
      </c>
      <c r="AI3" s="5" t="s">
        <v>19</v>
      </c>
      <c r="AJ3" s="52" t="s">
        <v>24</v>
      </c>
      <c r="AK3" s="54"/>
    </row>
    <row r="4" spans="1:37" ht="15" thickTop="1" x14ac:dyDescent="0.3">
      <c r="A4" s="49" t="s">
        <v>25</v>
      </c>
      <c r="B4" s="6"/>
      <c r="C4" s="6"/>
      <c r="D4" s="7">
        <v>13890</v>
      </c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  <c r="V4" s="6"/>
      <c r="W4" s="6"/>
      <c r="X4" s="6"/>
      <c r="Y4" s="6"/>
      <c r="Z4" s="7"/>
      <c r="AA4" s="6"/>
      <c r="AB4" s="6"/>
      <c r="AC4" s="6"/>
      <c r="AD4" s="6"/>
      <c r="AE4" s="6"/>
      <c r="AF4" s="6"/>
      <c r="AG4" s="6"/>
      <c r="AH4" s="6"/>
      <c r="AI4" s="6"/>
      <c r="AJ4" s="6"/>
      <c r="AK4" s="7"/>
    </row>
    <row r="5" spans="1:37" ht="15" x14ac:dyDescent="0.25">
      <c r="A5" s="46" t="s">
        <v>26</v>
      </c>
      <c r="B5" s="8"/>
      <c r="C5" s="8"/>
      <c r="D5" s="9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9"/>
      <c r="AA5" s="8"/>
      <c r="AB5" s="8"/>
      <c r="AC5" s="8"/>
      <c r="AD5" s="8"/>
      <c r="AE5" s="8"/>
      <c r="AF5" s="8"/>
      <c r="AG5" s="8"/>
      <c r="AH5" s="8"/>
      <c r="AI5" s="8"/>
      <c r="AJ5" s="8"/>
      <c r="AK5" s="9"/>
    </row>
    <row r="6" spans="1:37" ht="15" x14ac:dyDescent="0.25">
      <c r="A6" s="47" t="s">
        <v>27</v>
      </c>
      <c r="B6" s="8">
        <v>1958.5883508468742</v>
      </c>
      <c r="C6" s="8">
        <v>693922.67114069627</v>
      </c>
      <c r="D6" s="9"/>
      <c r="E6" s="8">
        <v>597.5224850932816</v>
      </c>
      <c r="F6" s="8">
        <v>76869.621985420323</v>
      </c>
      <c r="G6" s="8">
        <v>15789.713688918464</v>
      </c>
      <c r="H6" s="8">
        <v>55591.452611960616</v>
      </c>
      <c r="I6" s="8">
        <v>47355.341141710371</v>
      </c>
      <c r="J6" s="8">
        <v>1614.7947601738204</v>
      </c>
      <c r="K6" s="8">
        <v>180.96283350376964</v>
      </c>
      <c r="L6" s="8">
        <v>0</v>
      </c>
      <c r="M6" s="8">
        <v>50797.567345462703</v>
      </c>
      <c r="N6" s="8">
        <v>248199.45436715006</v>
      </c>
      <c r="O6" s="9"/>
      <c r="P6" s="8">
        <v>1104.9951966499259</v>
      </c>
      <c r="Q6" s="8">
        <v>100794.12365835457</v>
      </c>
      <c r="R6" s="8">
        <v>13377.991756060635</v>
      </c>
      <c r="S6" s="8">
        <v>63873.074456563198</v>
      </c>
      <c r="T6" s="8">
        <v>75831.535321814954</v>
      </c>
      <c r="U6" s="8">
        <v>3943.3266241603073</v>
      </c>
      <c r="V6" s="8">
        <v>219.51173843606682</v>
      </c>
      <c r="W6" s="8">
        <v>0</v>
      </c>
      <c r="X6" s="8">
        <v>105571.36751804272</v>
      </c>
      <c r="Y6" s="8">
        <v>363610.93107343244</v>
      </c>
      <c r="Z6" s="9"/>
      <c r="AA6" s="8">
        <v>256.07066910366655</v>
      </c>
      <c r="AB6" s="8">
        <v>29818.139172572632</v>
      </c>
      <c r="AC6" s="8">
        <v>3564.1914014199256</v>
      </c>
      <c r="AD6" s="8">
        <v>28196.168193347585</v>
      </c>
      <c r="AE6" s="8">
        <v>14390.352815979191</v>
      </c>
      <c r="AF6" s="8">
        <v>664.98208282236624</v>
      </c>
      <c r="AG6" s="8">
        <v>0</v>
      </c>
      <c r="AH6" s="8">
        <v>0</v>
      </c>
      <c r="AI6" s="8">
        <v>5478.4520339720293</v>
      </c>
      <c r="AJ6" s="8">
        <v>82112.285700113731</v>
      </c>
      <c r="AK6" s="9"/>
    </row>
    <row r="7" spans="1:37" ht="15" x14ac:dyDescent="0.25">
      <c r="A7" s="47" t="s">
        <v>28</v>
      </c>
      <c r="B7" s="8">
        <v>973.73211644055618</v>
      </c>
      <c r="C7" s="8">
        <v>604981.01051030413</v>
      </c>
      <c r="D7" s="9"/>
      <c r="E7" s="8">
        <v>164.23740801042186</v>
      </c>
      <c r="F7" s="8">
        <v>10759.082349341745</v>
      </c>
      <c r="G7" s="8">
        <v>16440.320436227965</v>
      </c>
      <c r="H7" s="8">
        <v>27342.748621162238</v>
      </c>
      <c r="I7" s="8">
        <v>35792.110096312521</v>
      </c>
      <c r="J7" s="8">
        <v>0</v>
      </c>
      <c r="K7" s="8">
        <v>1059.9276853247779</v>
      </c>
      <c r="L7" s="8">
        <v>0</v>
      </c>
      <c r="M7" s="8">
        <v>13683.416613104615</v>
      </c>
      <c r="N7" s="8">
        <v>105077.60580147387</v>
      </c>
      <c r="O7" s="9"/>
      <c r="P7" s="8">
        <v>522.89644130323575</v>
      </c>
      <c r="Q7" s="8">
        <v>19113.65361163647</v>
      </c>
      <c r="R7" s="8">
        <v>17351.367266354697</v>
      </c>
      <c r="S7" s="8">
        <v>136846.7490367491</v>
      </c>
      <c r="T7" s="8">
        <v>143823.04594275283</v>
      </c>
      <c r="U7" s="8">
        <v>0</v>
      </c>
      <c r="V7" s="8">
        <v>3097.4380051341177</v>
      </c>
      <c r="W7" s="8">
        <v>0</v>
      </c>
      <c r="X7" s="8">
        <v>2392.3870184098992</v>
      </c>
      <c r="Y7" s="8">
        <v>322624.64088103711</v>
      </c>
      <c r="Z7" s="9"/>
      <c r="AA7" s="8">
        <v>286.59826712689863</v>
      </c>
      <c r="AB7" s="8">
        <v>20738.909829342527</v>
      </c>
      <c r="AC7" s="8">
        <v>10207.546639862447</v>
      </c>
      <c r="AD7" s="8">
        <v>80210.796231937697</v>
      </c>
      <c r="AE7" s="8">
        <v>64146.495737588732</v>
      </c>
      <c r="AF7" s="8">
        <v>0.6309846418338465</v>
      </c>
      <c r="AG7" s="8">
        <v>1904.4978275972373</v>
      </c>
      <c r="AH7" s="8">
        <v>0</v>
      </c>
      <c r="AI7" s="8">
        <v>69.886576822259229</v>
      </c>
      <c r="AJ7" s="8">
        <v>177278.76382779275</v>
      </c>
      <c r="AK7" s="9"/>
    </row>
    <row r="8" spans="1:37" ht="15" x14ac:dyDescent="0.25">
      <c r="A8" s="10" t="s">
        <v>29</v>
      </c>
      <c r="B8" s="11">
        <v>2932.3204672874303</v>
      </c>
      <c r="C8" s="11">
        <v>1298903.6816510004</v>
      </c>
      <c r="D8" s="11"/>
      <c r="E8" s="12">
        <v>761.75989310370346</v>
      </c>
      <c r="F8" s="11">
        <v>87628.704334762064</v>
      </c>
      <c r="G8" s="11">
        <v>32230.034125146427</v>
      </c>
      <c r="H8" s="11">
        <v>82934.201233122847</v>
      </c>
      <c r="I8" s="11">
        <v>83147.451238022884</v>
      </c>
      <c r="J8" s="11">
        <v>1614.7947601738204</v>
      </c>
      <c r="K8" s="11">
        <v>1240.8905188285476</v>
      </c>
      <c r="L8" s="11">
        <v>0</v>
      </c>
      <c r="M8" s="11">
        <v>64480.983958567318</v>
      </c>
      <c r="N8" s="11">
        <v>353277.06016862381</v>
      </c>
      <c r="O8" s="13"/>
      <c r="P8" s="12">
        <v>1627.8916379531615</v>
      </c>
      <c r="Q8" s="11">
        <v>119907.77726999104</v>
      </c>
      <c r="R8" s="11">
        <v>30729.35902241533</v>
      </c>
      <c r="S8" s="11">
        <v>200719.82349331229</v>
      </c>
      <c r="T8" s="11">
        <v>219654.58126456779</v>
      </c>
      <c r="U8" s="11">
        <v>3943.3266241603073</v>
      </c>
      <c r="V8" s="11">
        <v>3316.9497435701846</v>
      </c>
      <c r="W8" s="11">
        <v>0</v>
      </c>
      <c r="X8" s="11">
        <v>107963.75453645262</v>
      </c>
      <c r="Y8" s="11">
        <v>686235.57195446978</v>
      </c>
      <c r="Z8" s="13"/>
      <c r="AA8" s="12">
        <v>542.66893623056512</v>
      </c>
      <c r="AB8" s="11">
        <v>50557.049001915162</v>
      </c>
      <c r="AC8" s="11">
        <v>13771.738041282373</v>
      </c>
      <c r="AD8" s="11">
        <v>108406.96442528529</v>
      </c>
      <c r="AE8" s="11">
        <v>78536.848553567921</v>
      </c>
      <c r="AF8" s="11">
        <v>665.61306746420007</v>
      </c>
      <c r="AG8" s="11">
        <v>1904.4978275972373</v>
      </c>
      <c r="AH8" s="11">
        <v>0</v>
      </c>
      <c r="AI8" s="11">
        <v>5548.3386107942888</v>
      </c>
      <c r="AJ8" s="11">
        <v>259391.04952790643</v>
      </c>
      <c r="AK8" s="13"/>
    </row>
    <row r="9" spans="1:37" ht="15" x14ac:dyDescent="0.25">
      <c r="A9" s="14" t="s">
        <v>38</v>
      </c>
      <c r="B9" s="15">
        <v>2932.3204672874303</v>
      </c>
      <c r="C9" s="15">
        <v>1298903.6816510004</v>
      </c>
      <c r="D9" s="16">
        <v>21649</v>
      </c>
      <c r="E9" s="17">
        <v>761.75989310370346</v>
      </c>
      <c r="F9" s="17">
        <v>87628.704334762064</v>
      </c>
      <c r="G9" s="17">
        <v>32230.034125146427</v>
      </c>
      <c r="H9" s="17">
        <v>82934.201233122847</v>
      </c>
      <c r="I9" s="17">
        <v>83147.451238022884</v>
      </c>
      <c r="J9" s="17">
        <v>1614.7947601738204</v>
      </c>
      <c r="K9" s="17">
        <v>1240.8905188285476</v>
      </c>
      <c r="L9" s="17">
        <v>0</v>
      </c>
      <c r="M9" s="17">
        <v>64480.983958567318</v>
      </c>
      <c r="N9" s="17">
        <v>353277.06016862381</v>
      </c>
      <c r="O9" s="18"/>
      <c r="P9" s="17">
        <v>1627.8916379531615</v>
      </c>
      <c r="Q9" s="17">
        <v>119907.77726999104</v>
      </c>
      <c r="R9" s="17">
        <v>30729.35902241533</v>
      </c>
      <c r="S9" s="17">
        <v>200719.82349331229</v>
      </c>
      <c r="T9" s="17">
        <v>219654.58126456779</v>
      </c>
      <c r="U9" s="17">
        <v>3943.3266241603073</v>
      </c>
      <c r="V9" s="17">
        <v>3316.9497435701846</v>
      </c>
      <c r="W9" s="17">
        <v>0</v>
      </c>
      <c r="X9" s="17">
        <v>107963.75453645262</v>
      </c>
      <c r="Y9" s="17">
        <v>686235.57195446978</v>
      </c>
      <c r="Z9" s="18"/>
      <c r="AA9" s="17">
        <v>542.66893623056512</v>
      </c>
      <c r="AB9" s="17">
        <v>50557.049001915162</v>
      </c>
      <c r="AC9" s="17">
        <v>13771.738041282373</v>
      </c>
      <c r="AD9" s="17">
        <v>108406.96442528529</v>
      </c>
      <c r="AE9" s="17">
        <v>78536.848553567921</v>
      </c>
      <c r="AF9" s="17">
        <v>665.61306746420007</v>
      </c>
      <c r="AG9" s="17">
        <v>1904.4978275972373</v>
      </c>
      <c r="AH9" s="17">
        <v>0</v>
      </c>
      <c r="AI9" s="17">
        <v>5548.3386107942888</v>
      </c>
      <c r="AJ9" s="17">
        <v>259391.04952790643</v>
      </c>
      <c r="AK9" s="18"/>
    </row>
    <row r="10" spans="1:37" x14ac:dyDescent="0.3">
      <c r="A10" s="49" t="s">
        <v>53</v>
      </c>
      <c r="B10" s="6"/>
      <c r="C10" s="6"/>
      <c r="D10" s="7">
        <v>6406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6"/>
      <c r="Q10" s="6"/>
      <c r="R10" s="6"/>
      <c r="S10" s="6"/>
      <c r="T10" s="6"/>
      <c r="U10" s="6"/>
      <c r="V10" s="6"/>
      <c r="W10" s="6"/>
      <c r="X10" s="6"/>
      <c r="Y10" s="6"/>
      <c r="Z10" s="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7"/>
    </row>
    <row r="11" spans="1:37" ht="15" x14ac:dyDescent="0.25">
      <c r="A11" s="46" t="s">
        <v>30</v>
      </c>
      <c r="B11" s="8"/>
      <c r="C11" s="8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15" x14ac:dyDescent="0.25">
      <c r="A12" s="47" t="s">
        <v>27</v>
      </c>
      <c r="B12" s="8">
        <v>1553.9142765310678</v>
      </c>
      <c r="C12" s="8">
        <v>340077.04102497589</v>
      </c>
      <c r="D12" s="9"/>
      <c r="E12" s="8">
        <v>202.93517178568786</v>
      </c>
      <c r="F12" s="8">
        <v>6296.4999006266526</v>
      </c>
      <c r="G12" s="8">
        <v>3034.4154966955216</v>
      </c>
      <c r="H12" s="8">
        <v>13017.189600479385</v>
      </c>
      <c r="I12" s="8">
        <v>13943.726990700026</v>
      </c>
      <c r="J12" s="8">
        <v>590.60851211782142</v>
      </c>
      <c r="K12" s="8">
        <v>0</v>
      </c>
      <c r="L12" s="8">
        <v>7.7507405245463303</v>
      </c>
      <c r="M12" s="8">
        <v>13215.344318458596</v>
      </c>
      <c r="N12" s="8">
        <v>50105.535559602547</v>
      </c>
      <c r="O12" s="9"/>
      <c r="P12" s="8">
        <v>1136.4934154169098</v>
      </c>
      <c r="Q12" s="8">
        <v>82853.729111051158</v>
      </c>
      <c r="R12" s="8">
        <v>19017.247678197571</v>
      </c>
      <c r="S12" s="8">
        <v>64942.536586533723</v>
      </c>
      <c r="T12" s="8">
        <v>18459.378089487673</v>
      </c>
      <c r="U12" s="8">
        <v>2714.0315379833005</v>
      </c>
      <c r="V12" s="8">
        <v>0</v>
      </c>
      <c r="W12" s="8">
        <v>491.58443164104892</v>
      </c>
      <c r="X12" s="8">
        <v>58794.711249239299</v>
      </c>
      <c r="Y12" s="8">
        <v>247273.21868413378</v>
      </c>
      <c r="Z12" s="9"/>
      <c r="AA12" s="8">
        <v>214.48568932847022</v>
      </c>
      <c r="AB12" s="8">
        <v>16729.075726419138</v>
      </c>
      <c r="AC12" s="8">
        <v>3861.6349905286093</v>
      </c>
      <c r="AD12" s="8">
        <v>13808.352309959499</v>
      </c>
      <c r="AE12" s="8">
        <v>3328.97208335399</v>
      </c>
      <c r="AF12" s="8">
        <v>583.81047219585139</v>
      </c>
      <c r="AG12" s="8">
        <v>0</v>
      </c>
      <c r="AH12" s="8">
        <v>251.63140894720502</v>
      </c>
      <c r="AI12" s="8">
        <v>4134.8097898354263</v>
      </c>
      <c r="AJ12" s="8">
        <v>42698.286781239716</v>
      </c>
      <c r="AK12" s="9"/>
    </row>
    <row r="13" spans="1:37" ht="15" x14ac:dyDescent="0.25">
      <c r="A13" s="47" t="s">
        <v>28</v>
      </c>
      <c r="B13" s="8">
        <v>1171.114582456677</v>
      </c>
      <c r="C13" s="8">
        <v>906026.09870187647</v>
      </c>
      <c r="D13" s="9"/>
      <c r="E13" s="8">
        <v>54.083960624315239</v>
      </c>
      <c r="F13" s="8">
        <v>1620.295938214809</v>
      </c>
      <c r="G13" s="8">
        <v>2364.492093047832</v>
      </c>
      <c r="H13" s="8">
        <v>15378.069854563468</v>
      </c>
      <c r="I13" s="8">
        <v>25326.408786730182</v>
      </c>
      <c r="J13" s="8">
        <v>0</v>
      </c>
      <c r="K13" s="8">
        <v>0</v>
      </c>
      <c r="L13" s="8">
        <v>2237.9672869859887</v>
      </c>
      <c r="M13" s="8">
        <v>218.91462754525088</v>
      </c>
      <c r="N13" s="8">
        <v>47146.148587087526</v>
      </c>
      <c r="O13" s="9"/>
      <c r="P13" s="8">
        <v>671.9588674889111</v>
      </c>
      <c r="Q13" s="8">
        <v>90295.553097864511</v>
      </c>
      <c r="R13" s="8">
        <v>33110.65459557101</v>
      </c>
      <c r="S13" s="8">
        <v>181037.40863563179</v>
      </c>
      <c r="T13" s="8">
        <v>204538.63069225769</v>
      </c>
      <c r="U13" s="8">
        <v>442.74729001565697</v>
      </c>
      <c r="V13" s="8">
        <v>80.68160777959713</v>
      </c>
      <c r="W13" s="8">
        <v>28433.388913891897</v>
      </c>
      <c r="X13" s="8">
        <v>622.87915152378127</v>
      </c>
      <c r="Y13" s="8">
        <v>538561.94398453587</v>
      </c>
      <c r="Z13" s="9"/>
      <c r="AA13" s="8">
        <v>445.07175434345061</v>
      </c>
      <c r="AB13" s="8">
        <v>114375.34015916644</v>
      </c>
      <c r="AC13" s="8">
        <v>18928.460924611783</v>
      </c>
      <c r="AD13" s="8">
        <v>101858.42446787398</v>
      </c>
      <c r="AE13" s="8">
        <v>79239.098584768275</v>
      </c>
      <c r="AF13" s="8">
        <v>445.42915878014855</v>
      </c>
      <c r="AG13" s="8">
        <v>345.22762273848031</v>
      </c>
      <c r="AH13" s="8">
        <v>4703.7960578303691</v>
      </c>
      <c r="AI13" s="8">
        <v>422.22915448342332</v>
      </c>
      <c r="AJ13" s="8">
        <v>320318.00613025291</v>
      </c>
      <c r="AK13" s="9"/>
    </row>
    <row r="14" spans="1:37" ht="15" x14ac:dyDescent="0.25">
      <c r="A14" s="10" t="s">
        <v>31</v>
      </c>
      <c r="B14" s="11">
        <v>2725.0288589877446</v>
      </c>
      <c r="C14" s="11">
        <v>1246103.1397268523</v>
      </c>
      <c r="D14" s="11"/>
      <c r="E14" s="12">
        <v>257.01913241000307</v>
      </c>
      <c r="F14" s="11">
        <v>7916.7958388414618</v>
      </c>
      <c r="G14" s="11">
        <v>5398.907589743354</v>
      </c>
      <c r="H14" s="11">
        <v>28395.259455042855</v>
      </c>
      <c r="I14" s="11">
        <v>39270.135777430209</v>
      </c>
      <c r="J14" s="11">
        <v>590.60851211782142</v>
      </c>
      <c r="K14" s="11">
        <v>0</v>
      </c>
      <c r="L14" s="11">
        <v>2245.7180275105352</v>
      </c>
      <c r="M14" s="11">
        <v>13434.258946003847</v>
      </c>
      <c r="N14" s="11">
        <v>97251.684146690051</v>
      </c>
      <c r="O14" s="13"/>
      <c r="P14" s="12">
        <v>1808.452282905821</v>
      </c>
      <c r="Q14" s="11">
        <v>173149.28220891568</v>
      </c>
      <c r="R14" s="11">
        <v>52127.902273768581</v>
      </c>
      <c r="S14" s="11">
        <v>245979.94522216549</v>
      </c>
      <c r="T14" s="11">
        <v>222998.00878174536</v>
      </c>
      <c r="U14" s="11">
        <v>3156.7788279989572</v>
      </c>
      <c r="V14" s="11">
        <v>80.68160777959713</v>
      </c>
      <c r="W14" s="11">
        <v>28924.973345532944</v>
      </c>
      <c r="X14" s="11">
        <v>59417.590400763082</v>
      </c>
      <c r="Y14" s="11">
        <v>785835.1626686696</v>
      </c>
      <c r="Z14" s="13"/>
      <c r="AA14" s="12">
        <v>659.55744367192085</v>
      </c>
      <c r="AB14" s="11">
        <v>131104.41588558559</v>
      </c>
      <c r="AC14" s="11">
        <v>22790.095915140391</v>
      </c>
      <c r="AD14" s="11">
        <v>115666.77677783348</v>
      </c>
      <c r="AE14" s="11">
        <v>82568.070668122265</v>
      </c>
      <c r="AF14" s="11">
        <v>1029.2396309759999</v>
      </c>
      <c r="AG14" s="11">
        <v>345.22762273848031</v>
      </c>
      <c r="AH14" s="11">
        <v>4955.4274667775744</v>
      </c>
      <c r="AI14" s="11">
        <v>4557.0389443188496</v>
      </c>
      <c r="AJ14" s="11">
        <v>363016.29291149258</v>
      </c>
      <c r="AK14" s="13"/>
    </row>
    <row r="15" spans="1:37" ht="15" x14ac:dyDescent="0.25">
      <c r="A15" s="14" t="s">
        <v>45</v>
      </c>
      <c r="B15" s="15">
        <v>2725.0288589877446</v>
      </c>
      <c r="C15" s="15">
        <v>1246103.1397268523</v>
      </c>
      <c r="D15" s="16">
        <v>11421</v>
      </c>
      <c r="E15" s="17">
        <v>257.01913241000307</v>
      </c>
      <c r="F15" s="17">
        <v>7916.7958388414618</v>
      </c>
      <c r="G15" s="17">
        <v>5398.907589743354</v>
      </c>
      <c r="H15" s="17">
        <v>28395.259455042855</v>
      </c>
      <c r="I15" s="17">
        <v>39270.135777430209</v>
      </c>
      <c r="J15" s="17">
        <v>590.60851211782142</v>
      </c>
      <c r="K15" s="17">
        <v>0</v>
      </c>
      <c r="L15" s="17">
        <v>2245.7180275105352</v>
      </c>
      <c r="M15" s="17">
        <v>13434.258946003847</v>
      </c>
      <c r="N15" s="17">
        <v>97251.684146690051</v>
      </c>
      <c r="O15" s="18"/>
      <c r="P15" s="17">
        <v>1808.452282905821</v>
      </c>
      <c r="Q15" s="17">
        <v>173149.28220891568</v>
      </c>
      <c r="R15" s="17">
        <v>52127.902273768581</v>
      </c>
      <c r="S15" s="17">
        <v>245979.94522216549</v>
      </c>
      <c r="T15" s="17">
        <v>222998.00878174536</v>
      </c>
      <c r="U15" s="17">
        <v>3156.7788279989572</v>
      </c>
      <c r="V15" s="17">
        <v>80.68160777959713</v>
      </c>
      <c r="W15" s="17">
        <v>28924.973345532944</v>
      </c>
      <c r="X15" s="17">
        <v>59417.590400763082</v>
      </c>
      <c r="Y15" s="17">
        <v>785835.1626686696</v>
      </c>
      <c r="Z15" s="18"/>
      <c r="AA15" s="17">
        <v>659.55744367192085</v>
      </c>
      <c r="AB15" s="17">
        <v>131104.41588558559</v>
      </c>
      <c r="AC15" s="17">
        <v>22790.095915140391</v>
      </c>
      <c r="AD15" s="17">
        <v>115666.77677783348</v>
      </c>
      <c r="AE15" s="17">
        <v>82568.070668122265</v>
      </c>
      <c r="AF15" s="17">
        <v>1029.2396309759999</v>
      </c>
      <c r="AG15" s="17">
        <v>345.22762273848031</v>
      </c>
      <c r="AH15" s="17">
        <v>4955.4274667775744</v>
      </c>
      <c r="AI15" s="17">
        <v>4557.0389443188496</v>
      </c>
      <c r="AJ15" s="17">
        <v>363016.29291149258</v>
      </c>
      <c r="AK15" s="18"/>
    </row>
    <row r="16" spans="1:37" x14ac:dyDescent="0.3">
      <c r="A16" s="49" t="s">
        <v>44</v>
      </c>
      <c r="B16" s="6"/>
      <c r="C16" s="6"/>
      <c r="D16" s="7">
        <v>18333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P16" s="6"/>
      <c r="Q16" s="6"/>
      <c r="R16" s="6"/>
      <c r="S16" s="6"/>
      <c r="T16" s="6"/>
      <c r="U16" s="6"/>
      <c r="V16" s="6"/>
      <c r="W16" s="6"/>
      <c r="X16" s="6"/>
      <c r="Y16" s="6"/>
      <c r="Z16" s="7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7"/>
    </row>
    <row r="17" spans="1:37" ht="15" x14ac:dyDescent="0.25">
      <c r="A17" s="46" t="s">
        <v>30</v>
      </c>
      <c r="B17" s="8"/>
      <c r="C17" s="8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9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15" x14ac:dyDescent="0.25">
      <c r="A18" s="47" t="s">
        <v>27</v>
      </c>
      <c r="B18" s="8">
        <v>2853.0885594695364</v>
      </c>
      <c r="C18" s="8">
        <v>1396328.7274406287</v>
      </c>
      <c r="D18" s="9"/>
      <c r="E18" s="8">
        <v>1173.2299585694198</v>
      </c>
      <c r="F18" s="8">
        <v>131789.7541066705</v>
      </c>
      <c r="G18" s="8">
        <v>95132.291091552208</v>
      </c>
      <c r="H18" s="8">
        <v>293142.09496699215</v>
      </c>
      <c r="I18" s="8">
        <v>20906.550838092397</v>
      </c>
      <c r="J18" s="8">
        <v>2.7178579903264874</v>
      </c>
      <c r="K18" s="8">
        <v>0</v>
      </c>
      <c r="L18" s="8">
        <v>12198.101910302901</v>
      </c>
      <c r="M18" s="8">
        <v>25665.282272194563</v>
      </c>
      <c r="N18" s="8">
        <v>578836.79304379493</v>
      </c>
      <c r="O18" s="9"/>
      <c r="P18" s="8">
        <v>951.46664597867675</v>
      </c>
      <c r="Q18" s="8">
        <v>102747.82781535738</v>
      </c>
      <c r="R18" s="8">
        <v>101811.24035127334</v>
      </c>
      <c r="S18" s="8">
        <v>251656.93663545867</v>
      </c>
      <c r="T18" s="8">
        <v>12489.406968220888</v>
      </c>
      <c r="U18" s="8">
        <v>39.863342756074928</v>
      </c>
      <c r="V18" s="8">
        <v>0</v>
      </c>
      <c r="W18" s="8">
        <v>2934.3319417011844</v>
      </c>
      <c r="X18" s="8">
        <v>38566.663504075565</v>
      </c>
      <c r="Y18" s="8">
        <v>510246.2705588431</v>
      </c>
      <c r="Z18" s="9"/>
      <c r="AA18" s="8">
        <v>728.39195492143949</v>
      </c>
      <c r="AB18" s="8">
        <v>78278.008323870687</v>
      </c>
      <c r="AC18" s="8">
        <v>64756.516225444029</v>
      </c>
      <c r="AD18" s="8">
        <v>148891.11840551905</v>
      </c>
      <c r="AE18" s="8">
        <v>5115.482620003716</v>
      </c>
      <c r="AF18" s="8">
        <v>199.62259802242664</v>
      </c>
      <c r="AG18" s="8">
        <v>0</v>
      </c>
      <c r="AH18" s="8">
        <v>216.64332983397136</v>
      </c>
      <c r="AI18" s="8">
        <v>9788.2723352958874</v>
      </c>
      <c r="AJ18" s="8">
        <v>307245.66383798985</v>
      </c>
      <c r="AK18" s="9"/>
    </row>
    <row r="19" spans="1:37" ht="15" x14ac:dyDescent="0.25">
      <c r="A19" s="47" t="s">
        <v>28</v>
      </c>
      <c r="B19" s="8">
        <v>428.02806053326037</v>
      </c>
      <c r="C19" s="8">
        <v>243688.07016426889</v>
      </c>
      <c r="D19" s="9"/>
      <c r="E19" s="8">
        <v>254.76635593852095</v>
      </c>
      <c r="F19" s="8">
        <v>234.53331456811745</v>
      </c>
      <c r="G19" s="8">
        <v>3043.1521060951163</v>
      </c>
      <c r="H19" s="8">
        <v>61227.914269296532</v>
      </c>
      <c r="I19" s="8">
        <v>20608.614248503451</v>
      </c>
      <c r="J19" s="8">
        <v>3.6090373407030576</v>
      </c>
      <c r="K19" s="8">
        <v>0</v>
      </c>
      <c r="L19" s="8">
        <v>34015.823446175411</v>
      </c>
      <c r="M19" s="8">
        <v>209.22845745644364</v>
      </c>
      <c r="N19" s="8">
        <v>119342.87487943577</v>
      </c>
      <c r="O19" s="9"/>
      <c r="P19" s="8">
        <v>65.727991558208728</v>
      </c>
      <c r="Q19" s="8">
        <v>7332.4831091716133</v>
      </c>
      <c r="R19" s="8">
        <v>8715.4866631663717</v>
      </c>
      <c r="S19" s="8">
        <v>16160.057424746119</v>
      </c>
      <c r="T19" s="8">
        <v>5588.5337843789121</v>
      </c>
      <c r="U19" s="8">
        <v>235.55656862362184</v>
      </c>
      <c r="V19" s="8">
        <v>0</v>
      </c>
      <c r="W19" s="8">
        <v>5537.1153771570634</v>
      </c>
      <c r="X19" s="8">
        <v>4.8475996367608323</v>
      </c>
      <c r="Y19" s="8">
        <v>43574.080526880462</v>
      </c>
      <c r="Z19" s="9"/>
      <c r="AA19" s="8">
        <v>107.53371303653071</v>
      </c>
      <c r="AB19" s="8">
        <v>13325.069079832596</v>
      </c>
      <c r="AC19" s="8">
        <v>19156.241863737087</v>
      </c>
      <c r="AD19" s="8">
        <v>35890.316087478815</v>
      </c>
      <c r="AE19" s="8">
        <v>11322.67422543049</v>
      </c>
      <c r="AF19" s="8">
        <v>306.5192465744463</v>
      </c>
      <c r="AG19" s="8">
        <v>0</v>
      </c>
      <c r="AH19" s="8">
        <v>770.29425489918333</v>
      </c>
      <c r="AI19" s="8">
        <v>0</v>
      </c>
      <c r="AJ19" s="8">
        <v>80771.114757952615</v>
      </c>
      <c r="AK19" s="9"/>
    </row>
    <row r="20" spans="1:37" ht="15" x14ac:dyDescent="0.25">
      <c r="A20" s="10" t="s">
        <v>31</v>
      </c>
      <c r="B20" s="11">
        <v>3281.1166200027969</v>
      </c>
      <c r="C20" s="11">
        <v>1640016.797604898</v>
      </c>
      <c r="D20" s="11"/>
      <c r="E20" s="12">
        <v>1427.9963145079407</v>
      </c>
      <c r="F20" s="11">
        <v>132024.28742123861</v>
      </c>
      <c r="G20" s="11">
        <v>98175.443197647328</v>
      </c>
      <c r="H20" s="11">
        <v>354370.00923628866</v>
      </c>
      <c r="I20" s="11">
        <v>41515.165086595851</v>
      </c>
      <c r="J20" s="11">
        <v>6.3268953310295455</v>
      </c>
      <c r="K20" s="11">
        <v>0</v>
      </c>
      <c r="L20" s="11">
        <v>46213.925356478314</v>
      </c>
      <c r="M20" s="11">
        <v>25874.510729651007</v>
      </c>
      <c r="N20" s="11">
        <v>698179.66792323091</v>
      </c>
      <c r="O20" s="13"/>
      <c r="P20" s="12">
        <v>1017.1946375368855</v>
      </c>
      <c r="Q20" s="11">
        <v>110080.310924529</v>
      </c>
      <c r="R20" s="11">
        <v>110526.72701443972</v>
      </c>
      <c r="S20" s="11">
        <v>267816.99406020477</v>
      </c>
      <c r="T20" s="11">
        <v>18077.940752599799</v>
      </c>
      <c r="U20" s="11">
        <v>275.41991137969677</v>
      </c>
      <c r="V20" s="11">
        <v>0</v>
      </c>
      <c r="W20" s="11">
        <v>8471.4473188582488</v>
      </c>
      <c r="X20" s="11">
        <v>38571.511103712328</v>
      </c>
      <c r="Y20" s="11">
        <v>553820.35108572338</v>
      </c>
      <c r="Z20" s="13"/>
      <c r="AA20" s="12">
        <v>835.92566795797018</v>
      </c>
      <c r="AB20" s="11">
        <v>91603.077403703282</v>
      </c>
      <c r="AC20" s="11">
        <v>83912.758089181123</v>
      </c>
      <c r="AD20" s="11">
        <v>184781.43449299788</v>
      </c>
      <c r="AE20" s="11">
        <v>16438.156845434205</v>
      </c>
      <c r="AF20" s="11">
        <v>506.14184459687294</v>
      </c>
      <c r="AG20" s="11">
        <v>0</v>
      </c>
      <c r="AH20" s="11">
        <v>986.93758473315472</v>
      </c>
      <c r="AI20" s="11">
        <v>9788.2723352958874</v>
      </c>
      <c r="AJ20" s="11">
        <v>388016.77859594242</v>
      </c>
      <c r="AK20" s="13"/>
    </row>
    <row r="21" spans="1:37" ht="15" x14ac:dyDescent="0.25">
      <c r="A21" s="14" t="s">
        <v>46</v>
      </c>
      <c r="B21" s="15">
        <v>3281.1166200027969</v>
      </c>
      <c r="C21" s="15">
        <v>1640016.797604898</v>
      </c>
      <c r="D21" s="16">
        <v>24333</v>
      </c>
      <c r="E21" s="17">
        <v>1427.9963145079407</v>
      </c>
      <c r="F21" s="17">
        <v>132024.28742123861</v>
      </c>
      <c r="G21" s="17">
        <v>98175.443197647328</v>
      </c>
      <c r="H21" s="17">
        <v>354370.00923628866</v>
      </c>
      <c r="I21" s="17">
        <v>41515.165086595851</v>
      </c>
      <c r="J21" s="17">
        <v>6.3268953310295455</v>
      </c>
      <c r="K21" s="17">
        <v>0</v>
      </c>
      <c r="L21" s="17">
        <v>46213.925356478314</v>
      </c>
      <c r="M21" s="17">
        <v>25874.510729651007</v>
      </c>
      <c r="N21" s="17">
        <v>698179.66792323091</v>
      </c>
      <c r="O21" s="18"/>
      <c r="P21" s="17">
        <v>1017.1946375368855</v>
      </c>
      <c r="Q21" s="17">
        <v>110080.310924529</v>
      </c>
      <c r="R21" s="17">
        <v>110526.72701443972</v>
      </c>
      <c r="S21" s="17">
        <v>267816.99406020477</v>
      </c>
      <c r="T21" s="17">
        <v>18077.940752599799</v>
      </c>
      <c r="U21" s="17">
        <v>275.41991137969677</v>
      </c>
      <c r="V21" s="17">
        <v>0</v>
      </c>
      <c r="W21" s="17">
        <v>8471.4473188582488</v>
      </c>
      <c r="X21" s="17">
        <v>38571.511103712328</v>
      </c>
      <c r="Y21" s="17">
        <v>553820.35108572338</v>
      </c>
      <c r="Z21" s="18"/>
      <c r="AA21" s="17">
        <v>835.92566795797018</v>
      </c>
      <c r="AB21" s="17">
        <v>91603.077403703282</v>
      </c>
      <c r="AC21" s="17">
        <v>83912.758089181123</v>
      </c>
      <c r="AD21" s="17">
        <v>184781.43449299788</v>
      </c>
      <c r="AE21" s="17">
        <v>16438.156845434205</v>
      </c>
      <c r="AF21" s="17">
        <v>506.14184459687294</v>
      </c>
      <c r="AG21" s="17">
        <v>0</v>
      </c>
      <c r="AH21" s="17">
        <v>986.93758473315472</v>
      </c>
      <c r="AI21" s="17">
        <v>9788.2723352958874</v>
      </c>
      <c r="AJ21" s="17">
        <v>388016.77859594242</v>
      </c>
      <c r="AK21" s="18"/>
    </row>
    <row r="22" spans="1:37" x14ac:dyDescent="0.3">
      <c r="A22" s="49" t="s">
        <v>32</v>
      </c>
      <c r="B22" s="6"/>
      <c r="C22" s="6"/>
      <c r="D22" s="7">
        <v>9112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7"/>
    </row>
    <row r="23" spans="1:37" ht="15" x14ac:dyDescent="0.25">
      <c r="A23" s="46" t="s">
        <v>30</v>
      </c>
      <c r="B23" s="8"/>
      <c r="C23" s="8"/>
      <c r="D23" s="9"/>
      <c r="E23" s="8">
        <v>8</v>
      </c>
      <c r="F23" s="8"/>
      <c r="G23" s="8"/>
      <c r="H23" s="8"/>
      <c r="I23" s="8"/>
      <c r="J23" s="8"/>
      <c r="K23" s="8"/>
      <c r="L23" s="8"/>
      <c r="M23" s="8"/>
      <c r="N23" s="8"/>
      <c r="O23" s="9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15" x14ac:dyDescent="0.25">
      <c r="A24" s="47" t="s">
        <v>27</v>
      </c>
      <c r="B24" s="8">
        <v>921.97068688036177</v>
      </c>
      <c r="C24" s="8">
        <v>525630.5104143963</v>
      </c>
      <c r="D24" s="9"/>
      <c r="E24" s="8">
        <v>78.555664536109688</v>
      </c>
      <c r="F24" s="8">
        <v>3455.6691340252205</v>
      </c>
      <c r="G24" s="8">
        <v>3298.6709274835953</v>
      </c>
      <c r="H24" s="8">
        <v>36387.738061023018</v>
      </c>
      <c r="I24" s="8">
        <v>11732.087541451066</v>
      </c>
      <c r="J24" s="8">
        <v>0</v>
      </c>
      <c r="K24" s="8">
        <v>0</v>
      </c>
      <c r="L24" s="8">
        <v>9.4931832843749078E-2</v>
      </c>
      <c r="M24" s="8">
        <v>8120.550475021877</v>
      </c>
      <c r="N24" s="8">
        <v>62994.811070837619</v>
      </c>
      <c r="O24" s="9"/>
      <c r="P24" s="8">
        <v>711.3775558473593</v>
      </c>
      <c r="Q24" s="8">
        <v>68712.513042175429</v>
      </c>
      <c r="R24" s="8">
        <v>17915.707135082102</v>
      </c>
      <c r="S24" s="8">
        <v>164774.54640229797</v>
      </c>
      <c r="T24" s="8">
        <v>78798.293691574159</v>
      </c>
      <c r="U24" s="8">
        <v>0</v>
      </c>
      <c r="V24" s="8">
        <v>0</v>
      </c>
      <c r="W24" s="8">
        <v>104.74013274021401</v>
      </c>
      <c r="X24" s="8">
        <v>60440.966447649342</v>
      </c>
      <c r="Y24" s="8">
        <v>390746.76685151929</v>
      </c>
      <c r="Z24" s="9"/>
      <c r="AA24" s="8">
        <v>132.03746649689276</v>
      </c>
      <c r="AB24" s="8">
        <v>21539.718133870123</v>
      </c>
      <c r="AC24" s="8">
        <v>2447.1127613994281</v>
      </c>
      <c r="AD24" s="8">
        <v>22488.332737933608</v>
      </c>
      <c r="AE24" s="8">
        <v>20199.141834847422</v>
      </c>
      <c r="AF24" s="8">
        <v>0</v>
      </c>
      <c r="AG24" s="8">
        <v>0</v>
      </c>
      <c r="AH24" s="8">
        <v>7.1516136688207226</v>
      </c>
      <c r="AI24" s="8">
        <v>5207.4754103201667</v>
      </c>
      <c r="AJ24" s="8">
        <v>71888.932492039574</v>
      </c>
      <c r="AK24" s="9"/>
    </row>
    <row r="25" spans="1:37" ht="15" x14ac:dyDescent="0.25">
      <c r="A25" s="47" t="s">
        <v>28</v>
      </c>
      <c r="B25" s="8">
        <v>379.40259875264007</v>
      </c>
      <c r="C25" s="8">
        <v>291918.97771579662</v>
      </c>
      <c r="D25" s="9"/>
      <c r="E25" s="8">
        <v>7.6995661587980342</v>
      </c>
      <c r="F25" s="8">
        <v>2625.6046604587837</v>
      </c>
      <c r="G25" s="8">
        <v>125.91427079694107</v>
      </c>
      <c r="H25" s="8">
        <v>1375.4822939344442</v>
      </c>
      <c r="I25" s="8">
        <v>30.976639221537194</v>
      </c>
      <c r="J25" s="8">
        <v>0</v>
      </c>
      <c r="K25" s="8">
        <v>0</v>
      </c>
      <c r="L25" s="8">
        <v>0</v>
      </c>
      <c r="M25" s="8">
        <v>547.03261357541942</v>
      </c>
      <c r="N25" s="8">
        <v>4705.0104779871253</v>
      </c>
      <c r="O25" s="9"/>
      <c r="P25" s="8">
        <v>209.74827327998719</v>
      </c>
      <c r="Q25" s="8">
        <v>42128.697934009833</v>
      </c>
      <c r="R25" s="8">
        <v>9376.9143682879949</v>
      </c>
      <c r="S25" s="8">
        <v>64539.223591759604</v>
      </c>
      <c r="T25" s="8">
        <v>29334.94627986359</v>
      </c>
      <c r="U25" s="8">
        <v>0</v>
      </c>
      <c r="V25" s="8">
        <v>0</v>
      </c>
      <c r="W25" s="8">
        <v>7964.7719667888805</v>
      </c>
      <c r="X25" s="8">
        <v>1742.2474828464788</v>
      </c>
      <c r="Y25" s="8">
        <v>155086.80162355641</v>
      </c>
      <c r="Z25" s="9"/>
      <c r="AA25" s="8">
        <v>161.95475931385485</v>
      </c>
      <c r="AB25" s="8">
        <v>44134.212574726575</v>
      </c>
      <c r="AC25" s="8">
        <v>21648.1143994876</v>
      </c>
      <c r="AD25" s="8">
        <v>40233.506290331963</v>
      </c>
      <c r="AE25" s="8">
        <v>24650.530623387629</v>
      </c>
      <c r="AF25" s="8">
        <v>0</v>
      </c>
      <c r="AG25" s="8">
        <v>0</v>
      </c>
      <c r="AH25" s="8">
        <v>813.71005282434953</v>
      </c>
      <c r="AI25" s="8">
        <v>647.09167349499353</v>
      </c>
      <c r="AJ25" s="8">
        <v>132127.16561425311</v>
      </c>
      <c r="AK25" s="9"/>
    </row>
    <row r="26" spans="1:37" ht="15" x14ac:dyDescent="0.25">
      <c r="A26" s="10" t="s">
        <v>31</v>
      </c>
      <c r="B26" s="11">
        <v>1301.3732856330018</v>
      </c>
      <c r="C26" s="11">
        <v>817549.48813019297</v>
      </c>
      <c r="D26" s="11"/>
      <c r="E26" s="12">
        <v>86.255230694907723</v>
      </c>
      <c r="F26" s="11">
        <v>6081.2737944840046</v>
      </c>
      <c r="G26" s="11">
        <v>3424.5851982805361</v>
      </c>
      <c r="H26" s="11">
        <v>37763.220354957462</v>
      </c>
      <c r="I26" s="11">
        <v>11763.064180672603</v>
      </c>
      <c r="J26" s="11">
        <v>0</v>
      </c>
      <c r="K26" s="11">
        <v>0</v>
      </c>
      <c r="L26" s="11">
        <v>9.4931832843749078E-2</v>
      </c>
      <c r="M26" s="11">
        <v>8667.5830885972973</v>
      </c>
      <c r="N26" s="11">
        <v>67699.821548824752</v>
      </c>
      <c r="O26" s="13"/>
      <c r="P26" s="12">
        <v>921.12582912734649</v>
      </c>
      <c r="Q26" s="11">
        <v>110841.21097618526</v>
      </c>
      <c r="R26" s="11">
        <v>27292.621503370097</v>
      </c>
      <c r="S26" s="11">
        <v>229313.76999405757</v>
      </c>
      <c r="T26" s="11">
        <v>108133.23997143775</v>
      </c>
      <c r="U26" s="11">
        <v>0</v>
      </c>
      <c r="V26" s="11">
        <v>0</v>
      </c>
      <c r="W26" s="11">
        <v>8069.5120995290945</v>
      </c>
      <c r="X26" s="11">
        <v>62183.213930495818</v>
      </c>
      <c r="Y26" s="11">
        <v>545833.56847507542</v>
      </c>
      <c r="Z26" s="13"/>
      <c r="AA26" s="12">
        <v>293.99222581074764</v>
      </c>
      <c r="AB26" s="11">
        <v>65673.930708596701</v>
      </c>
      <c r="AC26" s="11">
        <v>24095.227160887029</v>
      </c>
      <c r="AD26" s="11">
        <v>62721.839028265575</v>
      </c>
      <c r="AE26" s="11">
        <v>44849.672458235051</v>
      </c>
      <c r="AF26" s="11">
        <v>0</v>
      </c>
      <c r="AG26" s="11">
        <v>0</v>
      </c>
      <c r="AH26" s="11">
        <v>820.86166649317022</v>
      </c>
      <c r="AI26" s="11">
        <v>5854.56708381516</v>
      </c>
      <c r="AJ26" s="11">
        <v>204016.09810629272</v>
      </c>
      <c r="AK26" s="13"/>
    </row>
    <row r="27" spans="1:37" ht="15" x14ac:dyDescent="0.25">
      <c r="A27" s="14" t="s">
        <v>33</v>
      </c>
      <c r="B27" s="15">
        <v>1301.3732856330018</v>
      </c>
      <c r="C27" s="15">
        <v>817549.48813019297</v>
      </c>
      <c r="D27" s="16">
        <v>9251</v>
      </c>
      <c r="E27" s="17">
        <v>86.255230694907723</v>
      </c>
      <c r="F27" s="17">
        <v>6081.2737944840046</v>
      </c>
      <c r="G27" s="17">
        <v>3424.5851982805361</v>
      </c>
      <c r="H27" s="17">
        <v>37763.220354957462</v>
      </c>
      <c r="I27" s="17">
        <v>11763.064180672603</v>
      </c>
      <c r="J27" s="17">
        <v>0</v>
      </c>
      <c r="K27" s="17">
        <v>0</v>
      </c>
      <c r="L27" s="17">
        <v>9.4931832843749078E-2</v>
      </c>
      <c r="M27" s="17">
        <v>8667.5830885972973</v>
      </c>
      <c r="N27" s="17">
        <v>67699.821548824752</v>
      </c>
      <c r="O27" s="18"/>
      <c r="P27" s="17">
        <v>921.12582912734649</v>
      </c>
      <c r="Q27" s="17">
        <v>110841.21097618526</v>
      </c>
      <c r="R27" s="17">
        <v>27292.621503370097</v>
      </c>
      <c r="S27" s="17">
        <v>229313.76999405757</v>
      </c>
      <c r="T27" s="17">
        <v>108133.23997143775</v>
      </c>
      <c r="U27" s="17">
        <v>0</v>
      </c>
      <c r="V27" s="17">
        <v>0</v>
      </c>
      <c r="W27" s="17">
        <v>8069.5120995290945</v>
      </c>
      <c r="X27" s="17">
        <v>62183.213930495818</v>
      </c>
      <c r="Y27" s="17">
        <v>545833.56847507542</v>
      </c>
      <c r="Z27" s="18"/>
      <c r="AA27" s="17">
        <v>293.99222581074764</v>
      </c>
      <c r="AB27" s="17">
        <v>65673.930708596701</v>
      </c>
      <c r="AC27" s="17">
        <v>24095.227160887029</v>
      </c>
      <c r="AD27" s="17">
        <v>62721.839028265575</v>
      </c>
      <c r="AE27" s="17">
        <v>44849.672458235051</v>
      </c>
      <c r="AF27" s="17">
        <v>0</v>
      </c>
      <c r="AG27" s="17">
        <v>0</v>
      </c>
      <c r="AH27" s="17">
        <v>820.86166649317022</v>
      </c>
      <c r="AI27" s="17">
        <v>5854.56708381516</v>
      </c>
      <c r="AJ27" s="17">
        <v>204016.09810629272</v>
      </c>
      <c r="AK27" s="18"/>
    </row>
    <row r="28" spans="1:37" x14ac:dyDescent="0.3">
      <c r="A28" s="49" t="s">
        <v>34</v>
      </c>
      <c r="B28" s="6"/>
      <c r="C28" s="6"/>
      <c r="D28" s="7">
        <v>6316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7"/>
    </row>
    <row r="29" spans="1:37" ht="15" x14ac:dyDescent="0.25">
      <c r="A29" s="46" t="s">
        <v>30</v>
      </c>
      <c r="B29" s="8"/>
      <c r="C29" s="8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8"/>
      <c r="Q29" s="8"/>
      <c r="R29" s="8"/>
      <c r="S29" s="8"/>
      <c r="T29" s="8"/>
      <c r="U29" s="8"/>
      <c r="V29" s="8"/>
      <c r="W29" s="8"/>
      <c r="X29" s="8"/>
      <c r="Y29" s="8"/>
      <c r="Z29" s="9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15" x14ac:dyDescent="0.25">
      <c r="A30" s="47" t="s">
        <v>27</v>
      </c>
      <c r="B30" s="8">
        <v>1599.9123911532004</v>
      </c>
      <c r="C30" s="8">
        <v>934583.24091115792</v>
      </c>
      <c r="D30" s="9"/>
      <c r="E30" s="8">
        <v>232.89091342944357</v>
      </c>
      <c r="F30" s="8">
        <v>21194.242017547538</v>
      </c>
      <c r="G30" s="8">
        <v>2877.2519611204148</v>
      </c>
      <c r="H30" s="8">
        <v>44692.579991413673</v>
      </c>
      <c r="I30" s="8">
        <v>23297.404097284958</v>
      </c>
      <c r="J30" s="8">
        <v>0</v>
      </c>
      <c r="K30" s="8">
        <v>0</v>
      </c>
      <c r="L30" s="8">
        <v>143.22600963043664</v>
      </c>
      <c r="M30" s="8">
        <v>68606.361978364817</v>
      </c>
      <c r="N30" s="8">
        <v>160811.06605536185</v>
      </c>
      <c r="O30" s="9"/>
      <c r="P30" s="8">
        <v>1171.1986489621663</v>
      </c>
      <c r="Q30" s="8">
        <v>161329.83438496126</v>
      </c>
      <c r="R30" s="8">
        <v>41656.909807281227</v>
      </c>
      <c r="S30" s="8">
        <v>255894.87128837241</v>
      </c>
      <c r="T30" s="8">
        <v>126339.88636157084</v>
      </c>
      <c r="U30" s="8">
        <v>0</v>
      </c>
      <c r="V30" s="8">
        <v>0</v>
      </c>
      <c r="W30" s="8">
        <v>1170.7571532994641</v>
      </c>
      <c r="X30" s="8">
        <v>62190.304907567173</v>
      </c>
      <c r="Y30" s="8">
        <v>648582.56390305248</v>
      </c>
      <c r="Z30" s="9"/>
      <c r="AA30" s="8">
        <v>195.82282876159056</v>
      </c>
      <c r="AB30" s="8">
        <v>30226.047572371259</v>
      </c>
      <c r="AC30" s="8">
        <v>15196.692737909972</v>
      </c>
      <c r="AD30" s="8">
        <v>59560.858238695502</v>
      </c>
      <c r="AE30" s="8">
        <v>17997.230953975773</v>
      </c>
      <c r="AF30" s="8">
        <v>0</v>
      </c>
      <c r="AG30" s="8">
        <v>0</v>
      </c>
      <c r="AH30" s="8">
        <v>323.99417901702174</v>
      </c>
      <c r="AI30" s="8">
        <v>1884.7872707743288</v>
      </c>
      <c r="AJ30" s="8">
        <v>125189.61095274385</v>
      </c>
      <c r="AK30" s="9"/>
    </row>
    <row r="31" spans="1:37" ht="15" x14ac:dyDescent="0.25">
      <c r="A31" s="47" t="s">
        <v>28</v>
      </c>
      <c r="B31" s="8">
        <v>379.93048642421456</v>
      </c>
      <c r="C31" s="8">
        <v>283832.52611053188</v>
      </c>
      <c r="D31" s="9"/>
      <c r="E31" s="8">
        <v>10.944672735113974</v>
      </c>
      <c r="F31" s="8">
        <v>405.80677200966107</v>
      </c>
      <c r="G31" s="8">
        <v>1259.1974280828488</v>
      </c>
      <c r="H31" s="8">
        <v>3252.5857814753344</v>
      </c>
      <c r="I31" s="8">
        <v>893.93084806194952</v>
      </c>
      <c r="J31" s="8">
        <v>0</v>
      </c>
      <c r="K31" s="8">
        <v>0</v>
      </c>
      <c r="L31" s="8">
        <v>216.92919583060754</v>
      </c>
      <c r="M31" s="8">
        <v>1480.4497103768381</v>
      </c>
      <c r="N31" s="8">
        <v>7508.8997358372389</v>
      </c>
      <c r="O31" s="9"/>
      <c r="P31" s="8">
        <v>190.88076497921131</v>
      </c>
      <c r="Q31" s="8">
        <v>53821.426522279857</v>
      </c>
      <c r="R31" s="8">
        <v>9041.4003101164672</v>
      </c>
      <c r="S31" s="8">
        <v>58979.981895937271</v>
      </c>
      <c r="T31" s="8">
        <v>22483.975222117871</v>
      </c>
      <c r="U31" s="8">
        <v>2024.9578827067244</v>
      </c>
      <c r="V31" s="8">
        <v>141.41433320639283</v>
      </c>
      <c r="W31" s="8">
        <v>3486.4539950869193</v>
      </c>
      <c r="X31" s="8">
        <v>472.02242167622205</v>
      </c>
      <c r="Y31" s="8">
        <v>150451.63258312774</v>
      </c>
      <c r="Z31" s="9"/>
      <c r="AA31" s="8">
        <v>178.10504870988925</v>
      </c>
      <c r="AB31" s="8">
        <v>48334.484446478156</v>
      </c>
      <c r="AC31" s="8">
        <v>5507.5007490820444</v>
      </c>
      <c r="AD31" s="8">
        <v>47914.41220310831</v>
      </c>
      <c r="AE31" s="8">
        <v>17996.029128905167</v>
      </c>
      <c r="AF31" s="8">
        <v>815.39958812591715</v>
      </c>
      <c r="AG31" s="8">
        <v>13.039003265842158</v>
      </c>
      <c r="AH31" s="8">
        <v>4983.0917171506208</v>
      </c>
      <c r="AI31" s="8">
        <v>308.03695545086003</v>
      </c>
      <c r="AJ31" s="8">
        <v>125871.99379156693</v>
      </c>
      <c r="AK31" s="9"/>
    </row>
    <row r="32" spans="1:37" ht="15" x14ac:dyDescent="0.25">
      <c r="A32" s="10" t="s">
        <v>31</v>
      </c>
      <c r="B32" s="11">
        <v>1979.842877577415</v>
      </c>
      <c r="C32" s="11">
        <v>1218415.7670216896</v>
      </c>
      <c r="D32" s="11"/>
      <c r="E32" s="12">
        <v>243.83558616455755</v>
      </c>
      <c r="F32" s="11">
        <v>21600.048789557201</v>
      </c>
      <c r="G32" s="11">
        <v>4136.4493892032633</v>
      </c>
      <c r="H32" s="11">
        <v>47945.165772889006</v>
      </c>
      <c r="I32" s="11">
        <v>24191.334945346909</v>
      </c>
      <c r="J32" s="11">
        <v>0</v>
      </c>
      <c r="K32" s="11">
        <v>0</v>
      </c>
      <c r="L32" s="11">
        <v>360.15520546104415</v>
      </c>
      <c r="M32" s="11">
        <v>70086.811688741655</v>
      </c>
      <c r="N32" s="11">
        <v>168319.96579119909</v>
      </c>
      <c r="O32" s="13"/>
      <c r="P32" s="12">
        <v>1362.0794139413777</v>
      </c>
      <c r="Q32" s="11">
        <v>215151.26090724111</v>
      </c>
      <c r="R32" s="11">
        <v>50698.31011739769</v>
      </c>
      <c r="S32" s="11">
        <v>314874.85318430967</v>
      </c>
      <c r="T32" s="11">
        <v>148823.8615836887</v>
      </c>
      <c r="U32" s="11">
        <v>2024.9578827067244</v>
      </c>
      <c r="V32" s="11">
        <v>141.41433320639283</v>
      </c>
      <c r="W32" s="11">
        <v>4657.2111483863837</v>
      </c>
      <c r="X32" s="11">
        <v>62662.327329243395</v>
      </c>
      <c r="Y32" s="11">
        <v>799034.1964861803</v>
      </c>
      <c r="Z32" s="13"/>
      <c r="AA32" s="12">
        <v>373.9278774714798</v>
      </c>
      <c r="AB32" s="11">
        <v>78560.532018849422</v>
      </c>
      <c r="AC32" s="11">
        <v>20704.193486992015</v>
      </c>
      <c r="AD32" s="11">
        <v>107475.27044180382</v>
      </c>
      <c r="AE32" s="11">
        <v>35993.260082880937</v>
      </c>
      <c r="AF32" s="11">
        <v>815.39958812591715</v>
      </c>
      <c r="AG32" s="11">
        <v>13.039003265842158</v>
      </c>
      <c r="AH32" s="11">
        <v>5307.0858961676422</v>
      </c>
      <c r="AI32" s="11">
        <v>2192.8242262251888</v>
      </c>
      <c r="AJ32" s="11">
        <v>251061.60474431078</v>
      </c>
      <c r="AK32" s="13"/>
    </row>
    <row r="33" spans="1:37" ht="15" x14ac:dyDescent="0.25">
      <c r="A33" s="14" t="s">
        <v>35</v>
      </c>
      <c r="B33" s="15">
        <v>1979.842877577415</v>
      </c>
      <c r="C33" s="15">
        <v>1218415.7670216896</v>
      </c>
      <c r="D33" s="16">
        <v>7399</v>
      </c>
      <c r="E33" s="17">
        <v>243.83558616455755</v>
      </c>
      <c r="F33" s="17">
        <v>21600.048789557201</v>
      </c>
      <c r="G33" s="17">
        <v>4136.4493892032633</v>
      </c>
      <c r="H33" s="17">
        <v>47945.165772889006</v>
      </c>
      <c r="I33" s="17">
        <v>24191.334945346909</v>
      </c>
      <c r="J33" s="17">
        <v>0</v>
      </c>
      <c r="K33" s="17">
        <v>0</v>
      </c>
      <c r="L33" s="17">
        <v>360.15520546104415</v>
      </c>
      <c r="M33" s="17">
        <v>70086.811688741655</v>
      </c>
      <c r="N33" s="17">
        <v>168319.96579119909</v>
      </c>
      <c r="O33" s="18"/>
      <c r="P33" s="17">
        <v>1362.0794139413777</v>
      </c>
      <c r="Q33" s="17">
        <v>215151.26090724111</v>
      </c>
      <c r="R33" s="17">
        <v>50698.31011739769</v>
      </c>
      <c r="S33" s="17">
        <v>314874.85318430967</v>
      </c>
      <c r="T33" s="17">
        <v>148823.8615836887</v>
      </c>
      <c r="U33" s="17">
        <v>2024.9578827067244</v>
      </c>
      <c r="V33" s="17">
        <v>141.41433320639283</v>
      </c>
      <c r="W33" s="17">
        <v>4657.2111483863837</v>
      </c>
      <c r="X33" s="17">
        <v>62662.327329243395</v>
      </c>
      <c r="Y33" s="17">
        <v>799034.1964861803</v>
      </c>
      <c r="Z33" s="18"/>
      <c r="AA33" s="17">
        <v>373.9278774714798</v>
      </c>
      <c r="AB33" s="17">
        <v>78560.532018849422</v>
      </c>
      <c r="AC33" s="17">
        <v>20704.193486992015</v>
      </c>
      <c r="AD33" s="17">
        <v>107475.27044180382</v>
      </c>
      <c r="AE33" s="17">
        <v>35993.260082880937</v>
      </c>
      <c r="AF33" s="17">
        <v>815.39958812591715</v>
      </c>
      <c r="AG33" s="17">
        <v>13.039003265842158</v>
      </c>
      <c r="AH33" s="17">
        <v>5307.0858961676422</v>
      </c>
      <c r="AI33" s="17">
        <v>2192.8242262251888</v>
      </c>
      <c r="AJ33" s="17">
        <v>251061.60474431078</v>
      </c>
      <c r="AK33" s="18"/>
    </row>
    <row r="34" spans="1:37" x14ac:dyDescent="0.3">
      <c r="A34" s="49" t="s">
        <v>47</v>
      </c>
      <c r="B34" s="6"/>
      <c r="C34" s="6"/>
      <c r="D34" s="7">
        <v>27728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7"/>
    </row>
    <row r="35" spans="1:37" ht="15" x14ac:dyDescent="0.25">
      <c r="A35" s="46" t="s">
        <v>30</v>
      </c>
      <c r="B35" s="8"/>
      <c r="C35" s="8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8"/>
      <c r="Q35" s="8"/>
      <c r="R35" s="8"/>
      <c r="S35" s="8"/>
      <c r="T35" s="8"/>
      <c r="U35" s="8"/>
      <c r="V35" s="8"/>
      <c r="W35" s="8"/>
      <c r="X35" s="8"/>
      <c r="Y35" s="8"/>
      <c r="Z35" s="9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15" x14ac:dyDescent="0.25">
      <c r="A36" s="47" t="s">
        <v>27</v>
      </c>
      <c r="B36" s="8">
        <v>8803.5104996917762</v>
      </c>
      <c r="C36" s="8">
        <v>3111263.2940448625</v>
      </c>
      <c r="D36" s="9"/>
      <c r="E36" s="8">
        <v>2308.9612929929422</v>
      </c>
      <c r="F36" s="8">
        <v>313263.80224215623</v>
      </c>
      <c r="G36" s="8">
        <v>63353.939299282174</v>
      </c>
      <c r="H36" s="8">
        <v>260245.0697748391</v>
      </c>
      <c r="I36" s="8">
        <v>141117.43864618786</v>
      </c>
      <c r="J36" s="8">
        <v>5602.9545594257188</v>
      </c>
      <c r="K36" s="8">
        <v>0</v>
      </c>
      <c r="L36" s="8">
        <v>4352.9770484172295</v>
      </c>
      <c r="M36" s="8">
        <v>91107.758181072786</v>
      </c>
      <c r="N36" s="8">
        <v>879043.93975138105</v>
      </c>
      <c r="O36" s="9"/>
      <c r="P36" s="8">
        <v>5791.5870801606261</v>
      </c>
      <c r="Q36" s="8">
        <v>828092.45823729783</v>
      </c>
      <c r="R36" s="8">
        <v>124851.81757637797</v>
      </c>
      <c r="S36" s="8">
        <v>601807.29231863504</v>
      </c>
      <c r="T36" s="8">
        <v>238908.34031293486</v>
      </c>
      <c r="U36" s="8">
        <v>18788.154015827004</v>
      </c>
      <c r="V36" s="8">
        <v>0</v>
      </c>
      <c r="W36" s="8">
        <v>11138.023531753553</v>
      </c>
      <c r="X36" s="8">
        <v>171072.71111788225</v>
      </c>
      <c r="Y36" s="8">
        <v>1994658.7971107087</v>
      </c>
      <c r="Z36" s="9"/>
      <c r="AA36" s="8">
        <v>702.96212653820908</v>
      </c>
      <c r="AB36" s="8">
        <v>114667.5063517923</v>
      </c>
      <c r="AC36" s="8">
        <v>17794.900786764887</v>
      </c>
      <c r="AD36" s="8">
        <v>70517.871387345294</v>
      </c>
      <c r="AE36" s="8">
        <v>9909.2611090896389</v>
      </c>
      <c r="AF36" s="8">
        <v>2069.1844819480943</v>
      </c>
      <c r="AG36" s="8">
        <v>0</v>
      </c>
      <c r="AH36" s="8">
        <v>1937.6272074447529</v>
      </c>
      <c r="AI36" s="8">
        <v>20664.2058583908</v>
      </c>
      <c r="AJ36" s="8">
        <v>237560.55718277578</v>
      </c>
      <c r="AK36" s="9"/>
    </row>
    <row r="37" spans="1:37" ht="15" x14ac:dyDescent="0.25">
      <c r="A37" s="47" t="s">
        <v>28</v>
      </c>
      <c r="B37" s="8">
        <v>845.78397440974754</v>
      </c>
      <c r="C37" s="8">
        <v>444629.82947574428</v>
      </c>
      <c r="D37" s="9"/>
      <c r="E37" s="8">
        <v>107.90580136091086</v>
      </c>
      <c r="F37" s="8">
        <v>13643.792860453963</v>
      </c>
      <c r="G37" s="8">
        <v>5057.2161790921773</v>
      </c>
      <c r="H37" s="8">
        <v>21466.012109469291</v>
      </c>
      <c r="I37" s="8">
        <v>16494.885863324791</v>
      </c>
      <c r="J37" s="8">
        <v>189.87078684830473</v>
      </c>
      <c r="K37" s="8">
        <v>0</v>
      </c>
      <c r="L37" s="8">
        <v>5762.5494498602102</v>
      </c>
      <c r="M37" s="8">
        <v>1087.3794633121383</v>
      </c>
      <c r="N37" s="8">
        <v>63701.706712360872</v>
      </c>
      <c r="O37" s="9"/>
      <c r="P37" s="8">
        <v>549.66631102759436</v>
      </c>
      <c r="Q37" s="8">
        <v>70262.433754822312</v>
      </c>
      <c r="R37" s="8">
        <v>30648.137743043382</v>
      </c>
      <c r="S37" s="8">
        <v>97599.176033802942</v>
      </c>
      <c r="T37" s="8">
        <v>67002.156640521265</v>
      </c>
      <c r="U37" s="8">
        <v>556.49837355284944</v>
      </c>
      <c r="V37" s="8">
        <v>0</v>
      </c>
      <c r="W37" s="8">
        <v>14311.343034041387</v>
      </c>
      <c r="X37" s="8">
        <v>2312.5898299313844</v>
      </c>
      <c r="Y37" s="8">
        <v>282692.33540971554</v>
      </c>
      <c r="Z37" s="9"/>
      <c r="AA37" s="8">
        <v>188.21186202124221</v>
      </c>
      <c r="AB37" s="8">
        <v>14488.506745358362</v>
      </c>
      <c r="AC37" s="8">
        <v>16728.040933379427</v>
      </c>
      <c r="AD37" s="8">
        <v>44608.091248197306</v>
      </c>
      <c r="AE37" s="8">
        <v>13014.153085819644</v>
      </c>
      <c r="AF37" s="8">
        <v>0</v>
      </c>
      <c r="AG37" s="8">
        <v>0</v>
      </c>
      <c r="AH37" s="8">
        <v>9352.3348918993233</v>
      </c>
      <c r="AI37" s="8">
        <v>44.660449013931604</v>
      </c>
      <c r="AJ37" s="8">
        <v>98235.787353667998</v>
      </c>
      <c r="AK37" s="9"/>
    </row>
    <row r="38" spans="1:37" ht="15" x14ac:dyDescent="0.25">
      <c r="A38" s="10" t="s">
        <v>31</v>
      </c>
      <c r="B38" s="11">
        <v>9649.2944741015235</v>
      </c>
      <c r="C38" s="11">
        <v>3555893.1235206067</v>
      </c>
      <c r="D38" s="11"/>
      <c r="E38" s="12">
        <v>2416.8670943538532</v>
      </c>
      <c r="F38" s="11">
        <v>326907.59510261018</v>
      </c>
      <c r="G38" s="11">
        <v>68411.155478374349</v>
      </c>
      <c r="H38" s="11">
        <v>281711.08188430837</v>
      </c>
      <c r="I38" s="11">
        <v>157612.32450951266</v>
      </c>
      <c r="J38" s="11">
        <v>5792.8253462740231</v>
      </c>
      <c r="K38" s="11">
        <v>0</v>
      </c>
      <c r="L38" s="11">
        <v>10115.526498277439</v>
      </c>
      <c r="M38" s="11">
        <v>92195.137644384929</v>
      </c>
      <c r="N38" s="11">
        <v>942745.64646374213</v>
      </c>
      <c r="O38" s="13"/>
      <c r="P38" s="12">
        <v>6341.2533911882201</v>
      </c>
      <c r="Q38" s="11">
        <v>898354.89199212019</v>
      </c>
      <c r="R38" s="11">
        <v>155499.95531942137</v>
      </c>
      <c r="S38" s="11">
        <v>699406.46835243795</v>
      </c>
      <c r="T38" s="11">
        <v>305910.49695345614</v>
      </c>
      <c r="U38" s="11">
        <v>19344.652389379851</v>
      </c>
      <c r="V38" s="11">
        <v>0</v>
      </c>
      <c r="W38" s="11">
        <v>25449.366565794939</v>
      </c>
      <c r="X38" s="11">
        <v>173385.30094781364</v>
      </c>
      <c r="Y38" s="11">
        <v>2277351.1325204251</v>
      </c>
      <c r="Z38" s="13"/>
      <c r="AA38" s="12">
        <v>891.17398855945135</v>
      </c>
      <c r="AB38" s="11">
        <v>129156.01309715066</v>
      </c>
      <c r="AC38" s="11">
        <v>34522.941720144314</v>
      </c>
      <c r="AD38" s="11">
        <v>115125.9626355426</v>
      </c>
      <c r="AE38" s="11">
        <v>22923.414194909281</v>
      </c>
      <c r="AF38" s="11">
        <v>2069.1844819480943</v>
      </c>
      <c r="AG38" s="11">
        <v>0</v>
      </c>
      <c r="AH38" s="11">
        <v>11289.962099344077</v>
      </c>
      <c r="AI38" s="11">
        <v>20708.866307404733</v>
      </c>
      <c r="AJ38" s="11">
        <v>335796.34453644365</v>
      </c>
      <c r="AK38" s="13"/>
    </row>
    <row r="39" spans="1:37" ht="15" x14ac:dyDescent="0.25">
      <c r="A39" s="14" t="s">
        <v>48</v>
      </c>
      <c r="B39" s="15">
        <v>9649.2944741015235</v>
      </c>
      <c r="C39" s="15">
        <v>3555893.1235206067</v>
      </c>
      <c r="D39" s="16">
        <v>74484</v>
      </c>
      <c r="E39" s="17">
        <v>2416.8670943538532</v>
      </c>
      <c r="F39" s="17">
        <v>326907.59510261018</v>
      </c>
      <c r="G39" s="17">
        <v>68411.155478374349</v>
      </c>
      <c r="H39" s="17">
        <v>281711.08188430837</v>
      </c>
      <c r="I39" s="17">
        <v>157612.32450951266</v>
      </c>
      <c r="J39" s="17">
        <v>5792.8253462740231</v>
      </c>
      <c r="K39" s="17">
        <v>0</v>
      </c>
      <c r="L39" s="17">
        <v>10115.526498277439</v>
      </c>
      <c r="M39" s="17">
        <v>92195.137644384929</v>
      </c>
      <c r="N39" s="17">
        <v>942745.64646374213</v>
      </c>
      <c r="O39" s="18"/>
      <c r="P39" s="17">
        <v>6341.2533911882201</v>
      </c>
      <c r="Q39" s="17">
        <v>898354.89199212019</v>
      </c>
      <c r="R39" s="17">
        <v>155499.95531942137</v>
      </c>
      <c r="S39" s="17">
        <v>699406.46835243795</v>
      </c>
      <c r="T39" s="17">
        <v>305910.49695345614</v>
      </c>
      <c r="U39" s="17">
        <v>19344.652389379851</v>
      </c>
      <c r="V39" s="17">
        <v>0</v>
      </c>
      <c r="W39" s="17">
        <v>25449.366565794939</v>
      </c>
      <c r="X39" s="17">
        <v>173385.30094781364</v>
      </c>
      <c r="Y39" s="17">
        <v>2277351.1325204251</v>
      </c>
      <c r="Z39" s="18"/>
      <c r="AA39" s="17">
        <v>891.17398855945135</v>
      </c>
      <c r="AB39" s="17">
        <v>129156.01309715066</v>
      </c>
      <c r="AC39" s="17">
        <v>34522.941720144314</v>
      </c>
      <c r="AD39" s="17">
        <v>115125.9626355426</v>
      </c>
      <c r="AE39" s="17">
        <v>22923.414194909281</v>
      </c>
      <c r="AF39" s="17">
        <v>2069.1844819480943</v>
      </c>
      <c r="AG39" s="17">
        <v>0</v>
      </c>
      <c r="AH39" s="17">
        <v>11289.962099344077</v>
      </c>
      <c r="AI39" s="17">
        <v>20708.866307404733</v>
      </c>
      <c r="AJ39" s="17">
        <v>335796.34453644365</v>
      </c>
      <c r="AK39" s="18"/>
    </row>
    <row r="40" spans="1:37" x14ac:dyDescent="0.3">
      <c r="A40" s="49" t="s">
        <v>49</v>
      </c>
      <c r="B40" s="6"/>
      <c r="C40" s="6"/>
      <c r="D40" s="7">
        <v>40270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  <c r="P40" s="6"/>
      <c r="Q40" s="6"/>
      <c r="R40" s="6"/>
      <c r="S40" s="6"/>
      <c r="T40" s="6"/>
      <c r="U40" s="6"/>
      <c r="V40" s="6"/>
      <c r="W40" s="6"/>
      <c r="X40" s="6"/>
      <c r="Y40" s="6"/>
      <c r="Z40" s="7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7"/>
    </row>
    <row r="41" spans="1:37" ht="15" x14ac:dyDescent="0.25">
      <c r="A41" s="46" t="s">
        <v>30</v>
      </c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15" x14ac:dyDescent="0.25">
      <c r="A42" s="47" t="s">
        <v>27</v>
      </c>
      <c r="B42" s="8">
        <v>12092.792506837366</v>
      </c>
      <c r="C42" s="8">
        <v>5080434.7041563103</v>
      </c>
      <c r="D42" s="9"/>
      <c r="E42" s="8">
        <v>2006.2043018844802</v>
      </c>
      <c r="F42" s="8">
        <v>419618.93234074581</v>
      </c>
      <c r="G42" s="8">
        <v>22211.066039086832</v>
      </c>
      <c r="H42" s="8">
        <v>94128.448337726368</v>
      </c>
      <c r="I42" s="8">
        <v>48486.380553816089</v>
      </c>
      <c r="J42" s="8">
        <v>25.247329672831132</v>
      </c>
      <c r="K42" s="8">
        <v>1066.2541877127537</v>
      </c>
      <c r="L42" s="8">
        <v>974.04138296181998</v>
      </c>
      <c r="M42" s="8">
        <v>289937.59133356932</v>
      </c>
      <c r="N42" s="8">
        <v>876447.96150529175</v>
      </c>
      <c r="O42" s="9"/>
      <c r="P42" s="8">
        <v>7306.5144129702576</v>
      </c>
      <c r="Q42" s="8">
        <v>1256610.0012514994</v>
      </c>
      <c r="R42" s="8">
        <v>93595.297476635213</v>
      </c>
      <c r="S42" s="8">
        <v>699131.9692983682</v>
      </c>
      <c r="T42" s="8">
        <v>384092.70678011118</v>
      </c>
      <c r="U42" s="8">
        <v>1316.7977167022239</v>
      </c>
      <c r="V42" s="8">
        <v>2514.8042441387597</v>
      </c>
      <c r="W42" s="8">
        <v>5139.9916394320317</v>
      </c>
      <c r="X42" s="8">
        <v>560590.41760320938</v>
      </c>
      <c r="Y42" s="8">
        <v>3002991.986010097</v>
      </c>
      <c r="Z42" s="9"/>
      <c r="AA42" s="8">
        <v>2780.0737919826279</v>
      </c>
      <c r="AB42" s="8">
        <v>609153.95702142431</v>
      </c>
      <c r="AC42" s="8">
        <v>55538.989156271156</v>
      </c>
      <c r="AD42" s="8">
        <v>315150.83141839056</v>
      </c>
      <c r="AE42" s="8">
        <v>86410.048515527611</v>
      </c>
      <c r="AF42" s="8">
        <v>1690.8035639865961</v>
      </c>
      <c r="AG42" s="8">
        <v>48.722117741148793</v>
      </c>
      <c r="AH42" s="8">
        <v>250.00737827917692</v>
      </c>
      <c r="AI42" s="8">
        <v>132751.39746929944</v>
      </c>
      <c r="AJ42" s="8">
        <v>1200994.7566409199</v>
      </c>
      <c r="AK42" s="9"/>
    </row>
    <row r="43" spans="1:37" ht="15" x14ac:dyDescent="0.25">
      <c r="A43" s="47" t="s">
        <v>28</v>
      </c>
      <c r="B43" s="8">
        <v>2516.2755874695176</v>
      </c>
      <c r="C43" s="8">
        <v>1629389.1842403766</v>
      </c>
      <c r="D43" s="9"/>
      <c r="E43" s="8">
        <v>234.68408887665541</v>
      </c>
      <c r="F43" s="8">
        <v>25108.593876853851</v>
      </c>
      <c r="G43" s="8">
        <v>5894.7357627693846</v>
      </c>
      <c r="H43" s="8">
        <v>42956.236951909421</v>
      </c>
      <c r="I43" s="8">
        <v>75221.068274945894</v>
      </c>
      <c r="J43" s="8">
        <v>0</v>
      </c>
      <c r="K43" s="8">
        <v>184.92256877949472</v>
      </c>
      <c r="L43" s="8">
        <v>0</v>
      </c>
      <c r="M43" s="8">
        <v>2892.7144374553882</v>
      </c>
      <c r="N43" s="8">
        <v>152258.27187271343</v>
      </c>
      <c r="O43" s="9"/>
      <c r="P43" s="8">
        <v>1511.0544427038108</v>
      </c>
      <c r="Q43" s="8">
        <v>142304.72734906481</v>
      </c>
      <c r="R43" s="8">
        <v>47334.629600847104</v>
      </c>
      <c r="S43" s="8">
        <v>409999.35350122629</v>
      </c>
      <c r="T43" s="8">
        <v>414225.50449193898</v>
      </c>
      <c r="U43" s="8">
        <v>0</v>
      </c>
      <c r="V43" s="8">
        <v>2196.8651321222787</v>
      </c>
      <c r="W43" s="8">
        <v>0</v>
      </c>
      <c r="X43" s="8">
        <v>3488.3652995287775</v>
      </c>
      <c r="Y43" s="8">
        <v>1019549.4453747283</v>
      </c>
      <c r="Z43" s="9"/>
      <c r="AA43" s="8">
        <v>770.53705588905177</v>
      </c>
      <c r="AB43" s="8">
        <v>118527.4238639276</v>
      </c>
      <c r="AC43" s="8">
        <v>29972.171343734935</v>
      </c>
      <c r="AD43" s="8">
        <v>183859.61792809909</v>
      </c>
      <c r="AE43" s="8">
        <v>123367.90790000657</v>
      </c>
      <c r="AF43" s="8">
        <v>0</v>
      </c>
      <c r="AG43" s="8">
        <v>454.60878562798871</v>
      </c>
      <c r="AH43" s="8">
        <v>0</v>
      </c>
      <c r="AI43" s="8">
        <v>1399.7371715385025</v>
      </c>
      <c r="AJ43" s="8">
        <v>457581.4669929347</v>
      </c>
      <c r="AK43" s="9"/>
    </row>
    <row r="44" spans="1:37" ht="15" x14ac:dyDescent="0.25">
      <c r="A44" s="10" t="s">
        <v>31</v>
      </c>
      <c r="B44" s="11">
        <v>14609.068094306884</v>
      </c>
      <c r="C44" s="11">
        <v>6709823.8883966869</v>
      </c>
      <c r="D44" s="11"/>
      <c r="E44" s="12">
        <v>2240.8883907611357</v>
      </c>
      <c r="F44" s="11">
        <v>444727.52621759969</v>
      </c>
      <c r="G44" s="11">
        <v>28105.801801856218</v>
      </c>
      <c r="H44" s="11">
        <v>137084.68528963579</v>
      </c>
      <c r="I44" s="11">
        <v>123707.44882876199</v>
      </c>
      <c r="J44" s="11">
        <v>25.247329672831132</v>
      </c>
      <c r="K44" s="11">
        <v>1251.1767564922484</v>
      </c>
      <c r="L44" s="11">
        <v>974.04138296181998</v>
      </c>
      <c r="M44" s="11">
        <v>292830.30577102472</v>
      </c>
      <c r="N44" s="11">
        <v>1028706.2333780056</v>
      </c>
      <c r="O44" s="13"/>
      <c r="P44" s="12">
        <v>8817.5688556740679</v>
      </c>
      <c r="Q44" s="11">
        <v>1398914.7286005642</v>
      </c>
      <c r="R44" s="11">
        <v>140929.92707748231</v>
      </c>
      <c r="S44" s="11">
        <v>1109131.3227995946</v>
      </c>
      <c r="T44" s="11">
        <v>798318.21127205016</v>
      </c>
      <c r="U44" s="11">
        <v>1316.7977167022239</v>
      </c>
      <c r="V44" s="11">
        <v>4711.6693762610385</v>
      </c>
      <c r="W44" s="11">
        <v>5139.9916394320317</v>
      </c>
      <c r="X44" s="11">
        <v>564078.7829027382</v>
      </c>
      <c r="Y44" s="11">
        <v>4022541.4313848242</v>
      </c>
      <c r="Z44" s="13"/>
      <c r="AA44" s="12">
        <v>3550.6108478716797</v>
      </c>
      <c r="AB44" s="11">
        <v>727681.38088535191</v>
      </c>
      <c r="AC44" s="11">
        <v>85511.160500006095</v>
      </c>
      <c r="AD44" s="11">
        <v>499010.44934648962</v>
      </c>
      <c r="AE44" s="11">
        <v>209777.95641553419</v>
      </c>
      <c r="AF44" s="11">
        <v>1690.8035639865961</v>
      </c>
      <c r="AG44" s="11">
        <v>503.3309033691375</v>
      </c>
      <c r="AH44" s="11">
        <v>250.00737827917692</v>
      </c>
      <c r="AI44" s="11">
        <v>134151.13464083793</v>
      </c>
      <c r="AJ44" s="11">
        <v>1658576.2236338551</v>
      </c>
      <c r="AK44" s="13"/>
    </row>
    <row r="45" spans="1:37" ht="15" x14ac:dyDescent="0.25">
      <c r="A45" s="46" t="s">
        <v>26</v>
      </c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9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15" x14ac:dyDescent="0.25">
      <c r="A46" s="47" t="s">
        <v>27</v>
      </c>
      <c r="B46" s="8">
        <v>0.161942566056924</v>
      </c>
      <c r="C46" s="8">
        <v>74.062165390209401</v>
      </c>
      <c r="D46" s="9"/>
      <c r="E46" s="8">
        <v>0.161942566056924</v>
      </c>
      <c r="F46" s="8">
        <v>0</v>
      </c>
      <c r="G46" s="8">
        <v>0</v>
      </c>
      <c r="H46" s="8">
        <v>13.632649095803977</v>
      </c>
      <c r="I46" s="8">
        <v>60.429516294405417</v>
      </c>
      <c r="J46" s="8">
        <v>0</v>
      </c>
      <c r="K46" s="8">
        <v>0</v>
      </c>
      <c r="L46" s="8">
        <v>0</v>
      </c>
      <c r="M46" s="8">
        <v>0</v>
      </c>
      <c r="N46" s="8">
        <v>74.062165390209401</v>
      </c>
      <c r="O46" s="9"/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9"/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9"/>
    </row>
    <row r="47" spans="1:37" ht="15" x14ac:dyDescent="0.25">
      <c r="A47" s="47" t="s">
        <v>28</v>
      </c>
      <c r="B47" s="8">
        <v>3.8737151012649402</v>
      </c>
      <c r="C47" s="8">
        <v>2255.5271378666926</v>
      </c>
      <c r="D47" s="9"/>
      <c r="E47" s="8">
        <v>0.36077694720323605</v>
      </c>
      <c r="F47" s="8">
        <v>0</v>
      </c>
      <c r="G47" s="8">
        <v>0</v>
      </c>
      <c r="H47" s="8">
        <v>34.015855667257327</v>
      </c>
      <c r="I47" s="8">
        <v>207.54712136565607</v>
      </c>
      <c r="J47" s="8">
        <v>0</v>
      </c>
      <c r="K47" s="8">
        <v>0</v>
      </c>
      <c r="L47" s="8">
        <v>0</v>
      </c>
      <c r="M47" s="8">
        <v>0</v>
      </c>
      <c r="N47" s="8">
        <v>241.56297703291341</v>
      </c>
      <c r="O47" s="9"/>
      <c r="P47" s="8">
        <v>3.044811252623199</v>
      </c>
      <c r="Q47" s="8">
        <v>0</v>
      </c>
      <c r="R47" s="8">
        <v>88.616182696702893</v>
      </c>
      <c r="S47" s="8">
        <v>578.14141531347036</v>
      </c>
      <c r="T47" s="8">
        <v>1107.6064822136605</v>
      </c>
      <c r="U47" s="8">
        <v>0</v>
      </c>
      <c r="V47" s="8">
        <v>0</v>
      </c>
      <c r="W47" s="8">
        <v>0</v>
      </c>
      <c r="X47" s="8">
        <v>0</v>
      </c>
      <c r="Y47" s="8">
        <v>1774.3640802238338</v>
      </c>
      <c r="Z47" s="9"/>
      <c r="AA47" s="8">
        <v>0.46812690143850477</v>
      </c>
      <c r="AB47" s="8">
        <v>0</v>
      </c>
      <c r="AC47" s="8">
        <v>10.746389162246562</v>
      </c>
      <c r="AD47" s="8">
        <v>96.19877316732115</v>
      </c>
      <c r="AE47" s="8">
        <v>132.65491828037759</v>
      </c>
      <c r="AF47" s="8">
        <v>0</v>
      </c>
      <c r="AG47" s="8">
        <v>0</v>
      </c>
      <c r="AH47" s="8">
        <v>0</v>
      </c>
      <c r="AI47" s="8">
        <v>0</v>
      </c>
      <c r="AJ47" s="8">
        <v>239.60008060994528</v>
      </c>
      <c r="AK47" s="9"/>
    </row>
    <row r="48" spans="1:37" ht="15" x14ac:dyDescent="0.25">
      <c r="A48" s="10" t="s">
        <v>29</v>
      </c>
      <c r="B48" s="11">
        <v>4.035657667321864</v>
      </c>
      <c r="C48" s="11">
        <v>2329.589303256902</v>
      </c>
      <c r="D48" s="11"/>
      <c r="E48" s="12">
        <v>0.52271951326016008</v>
      </c>
      <c r="F48" s="11">
        <v>0</v>
      </c>
      <c r="G48" s="11">
        <v>0</v>
      </c>
      <c r="H48" s="11">
        <v>47.648504763061304</v>
      </c>
      <c r="I48" s="11">
        <v>267.9766376600615</v>
      </c>
      <c r="J48" s="11">
        <v>0</v>
      </c>
      <c r="K48" s="11">
        <v>0</v>
      </c>
      <c r="L48" s="11">
        <v>0</v>
      </c>
      <c r="M48" s="11">
        <v>0</v>
      </c>
      <c r="N48" s="11">
        <v>315.62514242312272</v>
      </c>
      <c r="O48" s="13"/>
      <c r="P48" s="12">
        <v>3.044811252623199</v>
      </c>
      <c r="Q48" s="11">
        <v>0</v>
      </c>
      <c r="R48" s="11">
        <v>88.616182696702893</v>
      </c>
      <c r="S48" s="11">
        <v>578.14141531347036</v>
      </c>
      <c r="T48" s="11">
        <v>1107.6064822136605</v>
      </c>
      <c r="U48" s="11">
        <v>0</v>
      </c>
      <c r="V48" s="11">
        <v>0</v>
      </c>
      <c r="W48" s="11">
        <v>0</v>
      </c>
      <c r="X48" s="11">
        <v>0</v>
      </c>
      <c r="Y48" s="11">
        <v>1774.3640802238338</v>
      </c>
      <c r="Z48" s="13"/>
      <c r="AA48" s="12">
        <v>0.46812690143850477</v>
      </c>
      <c r="AB48" s="11">
        <v>0</v>
      </c>
      <c r="AC48" s="11">
        <v>10.746389162246562</v>
      </c>
      <c r="AD48" s="11">
        <v>96.19877316732115</v>
      </c>
      <c r="AE48" s="11">
        <v>132.65491828037759</v>
      </c>
      <c r="AF48" s="11">
        <v>0</v>
      </c>
      <c r="AG48" s="11">
        <v>0</v>
      </c>
      <c r="AH48" s="11">
        <v>0</v>
      </c>
      <c r="AI48" s="11">
        <v>0</v>
      </c>
      <c r="AJ48" s="11">
        <v>239.60008060994528</v>
      </c>
      <c r="AK48" s="13"/>
    </row>
    <row r="49" spans="1:37" ht="15" x14ac:dyDescent="0.25">
      <c r="A49" s="14" t="s">
        <v>52</v>
      </c>
      <c r="B49" s="15">
        <v>14613.103751974206</v>
      </c>
      <c r="C49" s="15">
        <v>6712153.4776999438</v>
      </c>
      <c r="D49" s="16">
        <v>105354</v>
      </c>
      <c r="E49" s="17">
        <v>2241.4111102743959</v>
      </c>
      <c r="F49" s="17">
        <v>444727.52621759969</v>
      </c>
      <c r="G49" s="17">
        <v>28105.801801856218</v>
      </c>
      <c r="H49" s="17">
        <v>137132.33379439887</v>
      </c>
      <c r="I49" s="17">
        <v>123975.42546642205</v>
      </c>
      <c r="J49" s="17">
        <v>25.247329672831132</v>
      </c>
      <c r="K49" s="17">
        <v>1251.1767564922484</v>
      </c>
      <c r="L49" s="17">
        <v>974.04138296181998</v>
      </c>
      <c r="M49" s="17">
        <v>292830.30577102472</v>
      </c>
      <c r="N49" s="17">
        <v>1029021.8585204287</v>
      </c>
      <c r="O49" s="18"/>
      <c r="P49" s="17">
        <v>8820.6136669266907</v>
      </c>
      <c r="Q49" s="17">
        <v>1398914.7286005642</v>
      </c>
      <c r="R49" s="17">
        <v>141018.54326017902</v>
      </c>
      <c r="S49" s="17">
        <v>1109709.4642149082</v>
      </c>
      <c r="T49" s="17">
        <v>799425.81775426387</v>
      </c>
      <c r="U49" s="17">
        <v>1316.7977167022239</v>
      </c>
      <c r="V49" s="17">
        <v>4711.6693762610385</v>
      </c>
      <c r="W49" s="17">
        <v>5139.9916394320317</v>
      </c>
      <c r="X49" s="17">
        <v>564078.7829027382</v>
      </c>
      <c r="Y49" s="17">
        <v>4024315.7954650475</v>
      </c>
      <c r="Z49" s="18"/>
      <c r="AA49" s="17">
        <v>3551.0789747731183</v>
      </c>
      <c r="AB49" s="17">
        <v>727681.38088535191</v>
      </c>
      <c r="AC49" s="17">
        <v>85521.906889168342</v>
      </c>
      <c r="AD49" s="17">
        <v>499106.64811965695</v>
      </c>
      <c r="AE49" s="17">
        <v>209910.61133381457</v>
      </c>
      <c r="AF49" s="17">
        <v>1690.8035639865961</v>
      </c>
      <c r="AG49" s="17">
        <v>503.3309033691375</v>
      </c>
      <c r="AH49" s="17">
        <v>250.00737827917692</v>
      </c>
      <c r="AI49" s="17">
        <v>134151.13464083793</v>
      </c>
      <c r="AJ49" s="17">
        <v>1658815.8237144651</v>
      </c>
      <c r="AK49" s="18"/>
    </row>
    <row r="50" spans="1:37" x14ac:dyDescent="0.3">
      <c r="A50" s="49" t="s">
        <v>50</v>
      </c>
      <c r="B50" s="6"/>
      <c r="C50" s="6"/>
      <c r="D50" s="7">
        <v>4180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6"/>
      <c r="Q50" s="6"/>
      <c r="R50" s="6"/>
      <c r="S50" s="6"/>
      <c r="T50" s="6"/>
      <c r="U50" s="6"/>
      <c r="V50" s="6"/>
      <c r="W50" s="6"/>
      <c r="X50" s="6"/>
      <c r="Y50" s="6"/>
      <c r="Z50" s="7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7"/>
    </row>
    <row r="51" spans="1:37" ht="15" x14ac:dyDescent="0.25">
      <c r="A51" s="46" t="s">
        <v>26</v>
      </c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9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15" x14ac:dyDescent="0.25">
      <c r="A52" s="47" t="s">
        <v>27</v>
      </c>
      <c r="B52" s="8">
        <v>947.71203809078486</v>
      </c>
      <c r="C52" s="8">
        <v>280170.908605962</v>
      </c>
      <c r="D52" s="9"/>
      <c r="E52" s="8">
        <v>185.28242223626626</v>
      </c>
      <c r="F52" s="8">
        <v>8117.3510748149238</v>
      </c>
      <c r="G52" s="8">
        <v>1943.1450063384216</v>
      </c>
      <c r="H52" s="8">
        <v>16792.296911240126</v>
      </c>
      <c r="I52" s="8">
        <v>26352.23794600918</v>
      </c>
      <c r="J52" s="8">
        <v>0</v>
      </c>
      <c r="K52" s="8">
        <v>0</v>
      </c>
      <c r="L52" s="8">
        <v>0</v>
      </c>
      <c r="M52" s="8">
        <v>2719.3787816382628</v>
      </c>
      <c r="N52" s="8">
        <v>55924.409720040909</v>
      </c>
      <c r="O52" s="9"/>
      <c r="P52" s="8">
        <v>696.7438590546052</v>
      </c>
      <c r="Q52" s="8">
        <v>45207.362885489245</v>
      </c>
      <c r="R52" s="8">
        <v>9937.054479217677</v>
      </c>
      <c r="S52" s="8">
        <v>67988.470560097005</v>
      </c>
      <c r="T52" s="8">
        <v>80184.927813607181</v>
      </c>
      <c r="U52" s="8">
        <v>0</v>
      </c>
      <c r="V52" s="8">
        <v>889.42521631201885</v>
      </c>
      <c r="W52" s="8">
        <v>0</v>
      </c>
      <c r="X52" s="8">
        <v>8391.7417963261687</v>
      </c>
      <c r="Y52" s="8">
        <v>212598.98275104928</v>
      </c>
      <c r="Z52" s="9"/>
      <c r="AA52" s="8">
        <v>65.68575679991342</v>
      </c>
      <c r="AB52" s="8">
        <v>3946.8483515341049</v>
      </c>
      <c r="AC52" s="8">
        <v>1299.4247645741002</v>
      </c>
      <c r="AD52" s="8">
        <v>3576.381071892512</v>
      </c>
      <c r="AE52" s="8">
        <v>2074.9807132490637</v>
      </c>
      <c r="AF52" s="8">
        <v>0</v>
      </c>
      <c r="AG52" s="8">
        <v>0</v>
      </c>
      <c r="AH52" s="8">
        <v>0</v>
      </c>
      <c r="AI52" s="8">
        <v>749.88123362201702</v>
      </c>
      <c r="AJ52" s="8">
        <v>11647.516134871797</v>
      </c>
      <c r="AK52" s="9"/>
    </row>
    <row r="53" spans="1:37" ht="15" x14ac:dyDescent="0.25">
      <c r="A53" s="47" t="s">
        <v>28</v>
      </c>
      <c r="B53" s="8">
        <v>651.6492000550702</v>
      </c>
      <c r="C53" s="8">
        <v>610955.37959178805</v>
      </c>
      <c r="D53" s="9"/>
      <c r="E53" s="8">
        <v>56.634667364739201</v>
      </c>
      <c r="F53" s="8">
        <v>2632.7135641191039</v>
      </c>
      <c r="G53" s="8">
        <v>3293.0087421765775</v>
      </c>
      <c r="H53" s="8">
        <v>21506.89776178206</v>
      </c>
      <c r="I53" s="8">
        <v>25666.93550087016</v>
      </c>
      <c r="J53" s="8">
        <v>0</v>
      </c>
      <c r="K53" s="8">
        <v>0</v>
      </c>
      <c r="L53" s="8">
        <v>0</v>
      </c>
      <c r="M53" s="8">
        <v>0</v>
      </c>
      <c r="N53" s="8">
        <v>53099.555568947901</v>
      </c>
      <c r="O53" s="9"/>
      <c r="P53" s="8">
        <v>513.03187809196947</v>
      </c>
      <c r="Q53" s="8">
        <v>39484.096728441429</v>
      </c>
      <c r="R53" s="8">
        <v>33902.16188846001</v>
      </c>
      <c r="S53" s="8">
        <v>217147.33609289475</v>
      </c>
      <c r="T53" s="8">
        <v>209753.7582079636</v>
      </c>
      <c r="U53" s="8">
        <v>0</v>
      </c>
      <c r="V53" s="8">
        <v>0</v>
      </c>
      <c r="W53" s="8">
        <v>11.07569064815573</v>
      </c>
      <c r="X53" s="8">
        <v>369.84374550085482</v>
      </c>
      <c r="Y53" s="8">
        <v>500668.2723539088</v>
      </c>
      <c r="Z53" s="9"/>
      <c r="AA53" s="8">
        <v>81.982654598361449</v>
      </c>
      <c r="AB53" s="8">
        <v>6873.5525103759201</v>
      </c>
      <c r="AC53" s="8">
        <v>8747.568487225808</v>
      </c>
      <c r="AD53" s="8">
        <v>25586.392458080543</v>
      </c>
      <c r="AE53" s="8">
        <v>15831.634337812862</v>
      </c>
      <c r="AF53" s="8">
        <v>0</v>
      </c>
      <c r="AG53" s="8">
        <v>0</v>
      </c>
      <c r="AH53" s="8">
        <v>0</v>
      </c>
      <c r="AI53" s="8">
        <v>148.40387543605192</v>
      </c>
      <c r="AJ53" s="8">
        <v>57187.551668931192</v>
      </c>
      <c r="AK53" s="9"/>
    </row>
    <row r="54" spans="1:37" ht="15" x14ac:dyDescent="0.25">
      <c r="A54" s="10" t="s">
        <v>29</v>
      </c>
      <c r="B54" s="11">
        <v>1599.3612381458552</v>
      </c>
      <c r="C54" s="11">
        <v>891126.28819774999</v>
      </c>
      <c r="D54" s="11"/>
      <c r="E54" s="12">
        <v>241.91708960100544</v>
      </c>
      <c r="F54" s="11">
        <v>10750.064638934027</v>
      </c>
      <c r="G54" s="11">
        <v>5236.1537485149993</v>
      </c>
      <c r="H54" s="11">
        <v>38299.194673022183</v>
      </c>
      <c r="I54" s="11">
        <v>52019.173446879344</v>
      </c>
      <c r="J54" s="11">
        <v>0</v>
      </c>
      <c r="K54" s="11">
        <v>0</v>
      </c>
      <c r="L54" s="11">
        <v>0</v>
      </c>
      <c r="M54" s="11">
        <v>2719.3787816382628</v>
      </c>
      <c r="N54" s="11">
        <v>109023.96528898879</v>
      </c>
      <c r="O54" s="13"/>
      <c r="P54" s="12">
        <v>1209.7757371465746</v>
      </c>
      <c r="Q54" s="11">
        <v>84691.459613930667</v>
      </c>
      <c r="R54" s="11">
        <v>43839.216367677684</v>
      </c>
      <c r="S54" s="11">
        <v>285135.80665299174</v>
      </c>
      <c r="T54" s="11">
        <v>289938.68602157081</v>
      </c>
      <c r="U54" s="11">
        <v>0</v>
      </c>
      <c r="V54" s="11">
        <v>889.42521631201885</v>
      </c>
      <c r="W54" s="11">
        <v>11.07569064815573</v>
      </c>
      <c r="X54" s="11">
        <v>8761.5855418270239</v>
      </c>
      <c r="Y54" s="11">
        <v>713267.25510495785</v>
      </c>
      <c r="Z54" s="13"/>
      <c r="AA54" s="12">
        <v>147.66841139827488</v>
      </c>
      <c r="AB54" s="11">
        <v>10820.400861910024</v>
      </c>
      <c r="AC54" s="11">
        <v>10046.993251799908</v>
      </c>
      <c r="AD54" s="11">
        <v>29162.773529973056</v>
      </c>
      <c r="AE54" s="11">
        <v>17906.615051061926</v>
      </c>
      <c r="AF54" s="11">
        <v>0</v>
      </c>
      <c r="AG54" s="11">
        <v>0</v>
      </c>
      <c r="AH54" s="11">
        <v>0</v>
      </c>
      <c r="AI54" s="11">
        <v>898.28510905806888</v>
      </c>
      <c r="AJ54" s="11">
        <v>68835.067803802973</v>
      </c>
      <c r="AK54" s="13"/>
    </row>
    <row r="55" spans="1:37" ht="15" x14ac:dyDescent="0.25">
      <c r="A55" s="30" t="s">
        <v>51</v>
      </c>
      <c r="B55" s="31">
        <v>1599.3612381458552</v>
      </c>
      <c r="C55" s="31">
        <v>891126.28819774999</v>
      </c>
      <c r="D55" s="32">
        <v>9848</v>
      </c>
      <c r="E55" s="17">
        <v>241.91708960100544</v>
      </c>
      <c r="F55" s="17">
        <v>10750.064638934027</v>
      </c>
      <c r="G55" s="17">
        <v>5236.1537485149993</v>
      </c>
      <c r="H55" s="17">
        <v>38299.194673022183</v>
      </c>
      <c r="I55" s="17">
        <v>52019.173446879344</v>
      </c>
      <c r="J55" s="17">
        <v>0</v>
      </c>
      <c r="K55" s="17">
        <v>0</v>
      </c>
      <c r="L55" s="17">
        <v>0</v>
      </c>
      <c r="M55" s="17">
        <v>2719.3787816382628</v>
      </c>
      <c r="N55" s="17">
        <v>109023.96528898879</v>
      </c>
      <c r="O55" s="18"/>
      <c r="P55" s="17">
        <v>1209.7757371465746</v>
      </c>
      <c r="Q55" s="17">
        <v>84691.459613930667</v>
      </c>
      <c r="R55" s="17">
        <v>43839.216367677684</v>
      </c>
      <c r="S55" s="17">
        <v>285135.80665299174</v>
      </c>
      <c r="T55" s="17">
        <v>289938.68602157081</v>
      </c>
      <c r="U55" s="17">
        <v>0</v>
      </c>
      <c r="V55" s="17">
        <v>889.42521631201885</v>
      </c>
      <c r="W55" s="17">
        <v>11.07569064815573</v>
      </c>
      <c r="X55" s="17">
        <v>8761.5855418270239</v>
      </c>
      <c r="Y55" s="17">
        <v>713267.25510495785</v>
      </c>
      <c r="Z55" s="18"/>
      <c r="AA55" s="17">
        <v>147.66841139827488</v>
      </c>
      <c r="AB55" s="17">
        <v>10820.400861910024</v>
      </c>
      <c r="AC55" s="17">
        <v>10046.993251799908</v>
      </c>
      <c r="AD55" s="17">
        <v>29162.773529973056</v>
      </c>
      <c r="AE55" s="17">
        <v>17906.615051061926</v>
      </c>
      <c r="AF55" s="17">
        <v>0</v>
      </c>
      <c r="AG55" s="17">
        <v>0</v>
      </c>
      <c r="AH55" s="17">
        <v>0</v>
      </c>
      <c r="AI55" s="17">
        <v>898.28510905806888</v>
      </c>
      <c r="AJ55" s="17">
        <v>68835.067803802973</v>
      </c>
      <c r="AK55" s="18"/>
    </row>
    <row r="56" spans="1:37" s="21" customFormat="1" ht="15" x14ac:dyDescent="0.25">
      <c r="A56" s="33" t="s">
        <v>36</v>
      </c>
      <c r="B56" s="34">
        <v>38081.44157370997</v>
      </c>
      <c r="C56" s="34">
        <v>17380161.763552934</v>
      </c>
      <c r="D56" s="35">
        <f>D55+D49+D39+D33+D27+D21+D15+D9</f>
        <v>263739</v>
      </c>
      <c r="E56" s="19">
        <v>7677.0614511103659</v>
      </c>
      <c r="F56" s="19">
        <v>1037636.2961380271</v>
      </c>
      <c r="G56" s="19">
        <v>245118.53052876645</v>
      </c>
      <c r="H56" s="19">
        <v>1008550.4664040302</v>
      </c>
      <c r="I56" s="19">
        <v>533494.07465088251</v>
      </c>
      <c r="J56" s="19">
        <v>8029.802843569526</v>
      </c>
      <c r="K56" s="19">
        <v>2492.0672753207959</v>
      </c>
      <c r="L56" s="19">
        <v>59909.461402522</v>
      </c>
      <c r="M56" s="19">
        <v>570288.97060860903</v>
      </c>
      <c r="N56" s="19">
        <v>3465519.6698517315</v>
      </c>
      <c r="O56" s="20"/>
      <c r="P56" s="19">
        <v>23108.386596726079</v>
      </c>
      <c r="Q56" s="19">
        <v>3111090.9224934769</v>
      </c>
      <c r="R56" s="19">
        <v>611732.6348786694</v>
      </c>
      <c r="S56" s="19">
        <v>3352957.1251743878</v>
      </c>
      <c r="T56" s="19">
        <v>2112962.63308333</v>
      </c>
      <c r="U56" s="19">
        <v>30061.933352327767</v>
      </c>
      <c r="V56" s="19">
        <v>9140.1402771292305</v>
      </c>
      <c r="W56" s="19">
        <v>80723.577808181799</v>
      </c>
      <c r="X56" s="19">
        <v>1077024.0666930459</v>
      </c>
      <c r="Y56" s="19">
        <v>10385693.033760531</v>
      </c>
      <c r="Z56" s="20"/>
      <c r="AA56" s="19">
        <v>7295.9935258735277</v>
      </c>
      <c r="AB56" s="19">
        <v>1285156.7998630623</v>
      </c>
      <c r="AC56" s="19">
        <v>295365.85455459548</v>
      </c>
      <c r="AD56" s="19">
        <v>1222447.6694513587</v>
      </c>
      <c r="AE56" s="19">
        <v>509126.64918802615</v>
      </c>
      <c r="AF56" s="19">
        <v>6776.3821770976811</v>
      </c>
      <c r="AG56" s="19">
        <v>2766.0953569706971</v>
      </c>
      <c r="AH56" s="19">
        <v>23610.282091794794</v>
      </c>
      <c r="AI56" s="19">
        <v>183699.32725775012</v>
      </c>
      <c r="AJ56" s="19">
        <v>3528949.0599406562</v>
      </c>
      <c r="AK56" s="20"/>
    </row>
    <row r="57" spans="1:37" ht="15" x14ac:dyDescent="0.25">
      <c r="A57" s="36"/>
      <c r="B57" s="37"/>
      <c r="C57" s="37"/>
      <c r="D57" s="38"/>
    </row>
    <row r="58" spans="1:37" ht="15" x14ac:dyDescent="0.25">
      <c r="A58" s="39" t="s">
        <v>41</v>
      </c>
      <c r="B58" s="40"/>
      <c r="C58" s="40"/>
      <c r="D58" s="41">
        <f>D50+D40+D34+D28+D22+D16+D10+D4</f>
        <v>126235</v>
      </c>
    </row>
    <row r="59" spans="1:37" x14ac:dyDescent="0.3">
      <c r="A59" s="27" t="s">
        <v>40</v>
      </c>
      <c r="B59" s="28"/>
      <c r="C59" s="28"/>
      <c r="D59" s="25">
        <v>97397</v>
      </c>
      <c r="E59" s="89">
        <f>D56-D58</f>
        <v>137504</v>
      </c>
      <c r="F59" s="89">
        <f>E59-D61-D62</f>
        <v>97397</v>
      </c>
    </row>
    <row r="60" spans="1:37" x14ac:dyDescent="0.3">
      <c r="A60" s="48" t="s">
        <v>55</v>
      </c>
      <c r="B60" s="26"/>
      <c r="C60" s="26"/>
      <c r="D60" s="29"/>
    </row>
    <row r="61" spans="1:37" x14ac:dyDescent="0.3">
      <c r="A61" s="39" t="s">
        <v>42</v>
      </c>
      <c r="B61" s="42" t="s">
        <v>39</v>
      </c>
      <c r="C61" s="23"/>
      <c r="D61" s="41">
        <v>25023</v>
      </c>
    </row>
    <row r="62" spans="1:37" x14ac:dyDescent="0.3">
      <c r="A62" s="27" t="s">
        <v>54</v>
      </c>
      <c r="B62" s="43" t="s">
        <v>39</v>
      </c>
      <c r="C62" s="24"/>
      <c r="D62" s="25">
        <f>D49-D40-50000</f>
        <v>15084</v>
      </c>
      <c r="E62" s="44" t="s">
        <v>43</v>
      </c>
      <c r="F62" s="45">
        <f>D58+D59+D61+D62</f>
        <v>263739</v>
      </c>
    </row>
    <row r="64" spans="1:37" x14ac:dyDescent="0.3">
      <c r="F64" s="22"/>
    </row>
  </sheetData>
  <mergeCells count="19">
    <mergeCell ref="A1:A3"/>
    <mergeCell ref="B1:B3"/>
    <mergeCell ref="C1:C3"/>
    <mergeCell ref="D1:D3"/>
    <mergeCell ref="E1:O1"/>
    <mergeCell ref="AB2:AI2"/>
    <mergeCell ref="AJ2:AJ3"/>
    <mergeCell ref="AK2:AK3"/>
    <mergeCell ref="AA1:AK1"/>
    <mergeCell ref="E2:E3"/>
    <mergeCell ref="F2:M2"/>
    <mergeCell ref="N2:N3"/>
    <mergeCell ref="O2:O3"/>
    <mergeCell ref="P2:P3"/>
    <mergeCell ref="Q2:X2"/>
    <mergeCell ref="Y2:Y3"/>
    <mergeCell ref="Z2:Z3"/>
    <mergeCell ref="AA2:AA3"/>
    <mergeCell ref="P1:Z1"/>
  </mergeCells>
  <pageMargins left="0.43307086614173229" right="0.23622047244094491" top="0.74803149606299213" bottom="0.74803149606299213" header="0.31496062992125984" footer="0.31496062992125984"/>
  <pageSetup paperSize="17" scale="59" fitToHeight="0" orientation="landscape" r:id="rId1"/>
  <headerFooter>
    <oddHeader>&amp;C&amp;"-,Bold"&amp;14Proposed First Nation Woodland Licence Area Analysis &amp;"-,Regular"&amp;11 
Chilliwack Resource District as of Oct.31.2016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Dft FNWL Summary</vt:lpstr>
      <vt:lpstr>'Dft FNWL Summary'!Print_Area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mwsmith</dc:creator>
  <cp:lastModifiedBy>Cole, Tom R FLNR:EX</cp:lastModifiedBy>
  <cp:lastPrinted>2017-01-19T00:05:10Z</cp:lastPrinted>
  <dcterms:created xsi:type="dcterms:W3CDTF">2016-11-14T23:35:12Z</dcterms:created>
  <dcterms:modified xsi:type="dcterms:W3CDTF">2017-01-19T00:16:19Z</dcterms:modified>
</cp:coreProperties>
</file>